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openxmlformats-officedocument.spreadsheetml.printerSettings"/>
  <Default Extension="jpeg" ContentType="image/jpeg"/>
  <Default Extension="png" ContentType="image/png"/>
  <Default Extension="wmf" ContentType="image/x-wmf"/>
  <Default Extension="emf" ContentType="image/x-emf"/>
  <Override ContentType="application/vnd.openxmlformats-package.core-properties+xml" PartName="/docProps/core.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 
><Relationship Target="docProps/core.xml" Type="http://schemas.openxmlformats.org/package/2006/relationships/metadata/core-properties" Id="rId1" /><Relationship Target="xl/workbook.xml" Type="http://schemas.openxmlformats.org/officeDocument/2006/relationships/officeDocument" Id="rId2" /><Relationship Target="docProps/app.xml" Type="http://schemas.openxmlformats.org/officeDocument/2006/relationships/extended-properties" Id="rId3" /></Relationships>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5240"/>
  <workbookPr defaultThemeVersion="124226"/>
  <sheets>
    <sheet name="KARTA TYTUŁOWA" sheetId="1" r:id="rId2"/>
    <sheet name="ZBIORCZE ZESTAWIENIE KOSZTÓW" sheetId="2" r:id="rId3"/>
    <sheet name="LISTA NR 1" sheetId="3" r:id="rId4"/>
  </sheets>
  <calcPr calcId="125725" iterateDelta="0.001"/>
  <oleSize ref="A1"/>
</workbook>
</file>

<file path=xl/sharedStrings.xml><?xml version="1.0" encoding="utf-8"?>
<sst xmlns="http://schemas.openxmlformats.org/spreadsheetml/2006/main" count="124">
  <si>
    <t>FORMULARZ OFERTOWY</t>
  </si>
  <si>
    <t/>
  </si>
  <si>
    <t>Oczyszczalnia ścieków w m. Świeradów Zdrój.</t>
  </si>
  <si>
    <t>Budowa:</t>
  </si>
  <si>
    <t xml:space="preserve">
</t>
  </si>
  <si>
    <t>Obiekt lub rodzaj robót:</t>
  </si>
  <si>
    <t>Przygotowanie placu budowy</t>
  </si>
  <si>
    <t>Inwestor:</t>
  </si>
  <si>
    <t>Gmina Miejska Świeradów-Zdrój 
ul. 11 Listopada 35
59-850 Świeradów-Zdrój</t>
  </si>
  <si>
    <t>Jednostka opracowująca kosztorys:</t>
  </si>
  <si>
    <t xml:space="preserve">AZE Zając, Kościółek Spółka Jawna
34-625 Skrzydlna 101
</t>
  </si>
  <si>
    <t>Data opracowania:</t>
  </si>
  <si>
    <t>2017-11-27</t>
  </si>
  <si>
    <t>Wykonawca:</t>
  </si>
  <si>
    <t>Data:</t>
  </si>
  <si>
    <t>Lp</t>
  </si>
  <si>
    <t>Kod branży</t>
  </si>
  <si>
    <t>Oznaczenie arkusza</t>
  </si>
  <si>
    <t>Nazwa elementu</t>
  </si>
  <si>
    <t>Wartość</t>
  </si>
  <si>
    <t>Oszczędności netto</t>
  </si>
  <si>
    <t>Komentarz</t>
  </si>
  <si>
    <t>Wskaźnik techniczno-ekonomiczny</t>
  </si>
  <si>
    <t>Powierzchnia obiektu</t>
  </si>
  <si>
    <t>Jednostka</t>
  </si>
  <si>
    <t>Udział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</si>
  <si>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</si>
  <si>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</si>
  <si>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</si>
  <si>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</si>
  <si>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</si>
  <si>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</si>
  <si>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</si>
  <si>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</si>
  <si>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</si>
  <si>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</si>
  <si>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</si>
  <si>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</si>
  <si>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 xml:space="preserve"> </t>
  </si>
  <si>
    <t xml:space="preserve">Kosztorys </t>
  </si>
  <si>
    <t>ELEMENT 1.1</t>
  </si>
  <si>
    <t>Przygotowanie zaplecza</t>
  </si>
  <si>
    <t>ELEMENT 1.2</t>
  </si>
  <si>
    <t>Wycinka drzew</t>
  </si>
  <si>
    <t>ELEMENT 1.3</t>
  </si>
  <si>
    <t>Tymczasowe drogi dla celów budowy</t>
  </si>
  <si>
    <t>Dane wyjściowe</t>
  </si>
  <si>
    <t>Odniesienie do dokumentacji przetargowej</t>
  </si>
  <si>
    <t>Kod indywidualny</t>
  </si>
  <si>
    <t>Podstawa</t>
  </si>
  <si>
    <t>Opis robót</t>
  </si>
  <si>
    <t>Szacowany obmiar projektanta</t>
  </si>
  <si>
    <t>Obmiar zweryfikowany przez wykonawcę</t>
  </si>
  <si>
    <t>Krotność</t>
  </si>
  <si>
    <t>Cena jednostkowa netto</t>
  </si>
  <si>
    <t>Przykładowi producenci referencyjni</t>
  </si>
  <si>
    <t>Uwagi oferenta</t>
  </si>
  <si>
    <t>Notatka</t>
  </si>
  <si>
    <t>13</t>
  </si>
  <si>
    <t>14</t>
  </si>
  <si>
    <t>15</t>
  </si>
  <si>
    <t>1.1</t>
  </si>
  <si>
    <t>Ustawienie barakowozów</t>
  </si>
  <si>
    <t xml:space="preserve">  1</t>
  </si>
  <si>
    <t>szt</t>
  </si>
  <si>
    <t>Norma: KNR 2-25 0101-01, 
ZUZIA: Urządzenia placu budowy</t>
  </si>
  <si>
    <t>Magazyn - wiaty stalowe o konstrukcji rozbieralnej przenośnej pokryte blachą trapezową - budowa</t>
  </si>
  <si>
    <t xml:space="preserve">  2</t>
  </si>
  <si>
    <t>m2</t>
  </si>
  <si>
    <t>Norma: KNR 2-25 205-1, 
ZUZIA: Urządzenia placu budowy</t>
  </si>
  <si>
    <t>Słupki do znaków drogowych drewniane - budowa</t>
  </si>
  <si>
    <t xml:space="preserve">  3</t>
  </si>
  <si>
    <t>Norma: KNR 2-25 0419-01, 
ZUZIA: Urządzenia placu budowy</t>
  </si>
  <si>
    <t>Tablica informacyjna budowy</t>
  </si>
  <si>
    <t xml:space="preserve">  4</t>
  </si>
  <si>
    <t>Norma: KNR 2-25 0420-01, 
ZUZIA: Urządzenia placu budowy</t>
  </si>
  <si>
    <t>Demontaż barakowozów</t>
  </si>
  <si>
    <t xml:space="preserve">  5</t>
  </si>
  <si>
    <t>Norma: KNR 2-25 0101-02, 
ZUZIA: Urządzenia placu budowy</t>
  </si>
  <si>
    <t>Wiaty stalowe o konstrukcji rozbieralnej przenośnej pokryte blachą trapezową - rozebranie</t>
  </si>
  <si>
    <t xml:space="preserve">  6</t>
  </si>
  <si>
    <t>Norma: KNR 2-25 205-2, 
ZUZIA: Urządzenia placu budowy</t>
  </si>
  <si>
    <t>Słupki do znaków drogowych drewniane - rozebranie</t>
  </si>
  <si>
    <t xml:space="preserve">  7</t>
  </si>
  <si>
    <t>Norma: KNR 2-25 0419-04, 
ZUZIA: Urządzenia placu budowy</t>
  </si>
  <si>
    <t>Demontaż tablicy informacyjnej budowy</t>
  </si>
  <si>
    <t xml:space="preserve">  8</t>
  </si>
  <si>
    <t>Norma: KNR 2-25 0420-03, 
ZUZIA: Urządzenia placu budowy</t>
  </si>
  <si>
    <t>1.2</t>
  </si>
  <si>
    <t>Mechaniczne ścinanie drzew z karczowaniem pni, średnice drzew 56-65·cm</t>
  </si>
  <si>
    <t xml:space="preserve">  9</t>
  </si>
  <si>
    <t>Mechaniczne ścinanie drzew z karczowaniem pni, średnice drzew 36-45·cm</t>
  </si>
  <si>
    <t xml:space="preserve">  10</t>
  </si>
  <si>
    <t>Mechaniczne ścinanie drzew z karczowaniem pni, średnice drzew 26-35·cm</t>
  </si>
  <si>
    <t xml:space="preserve">  11</t>
  </si>
  <si>
    <t>Mechaniczne ścinanie drzew z karczowaniem pni, średnice drzew 10-15·cm</t>
  </si>
  <si>
    <t xml:space="preserve">  12</t>
  </si>
  <si>
    <t>Wywożenie dłużyc, karpiny i gałęzi, transport dłużyc na odległość do 2·km</t>
  </si>
  <si>
    <t xml:space="preserve">  13</t>
  </si>
  <si>
    <t>mp</t>
  </si>
  <si>
    <t>Wywożenie dłużyc, karpiny i gałęzi, transport karpiny na odległość do 2·km</t>
  </si>
  <si>
    <t xml:space="preserve">  14</t>
  </si>
  <si>
    <t>Oczyszczenie terenu z pozostałości po wykarczowaniu, drobne gałęzie, korzenie i kora bez wrzosu ze spaleniem na miejscu</t>
  </si>
  <si>
    <t xml:space="preserve">  15</t>
  </si>
  <si>
    <t>Sadzenie drzew liściastych o obwodzie minimum 30 cm na terenie górskim, grunt kategorii IV, z zaprawą dołów
R = 0,955   M = 1,000   S = 1,000</t>
  </si>
  <si>
    <t xml:space="preserve">  16</t>
  </si>
  <si>
    <t>Zabezpieczenie nasadzonych drzew
R = 0,955   M = 1,000   S = 1,000</t>
  </si>
  <si>
    <t xml:space="preserve">  17</t>
  </si>
  <si>
    <t>1.3</t>
  </si>
  <si>
    <t>Układanie rozbieranie i utrzymanie czasowych dróg kołowych i placów z płyt żelbetowych, wykonanie koryta</t>
  </si>
  <si>
    <t xml:space="preserve">  18</t>
  </si>
  <si>
    <t>Układanie rozbieranie i utrzymanie czasowych dróg kołowych i placów z płyt żelbetowych, wykonanie warstwy odsączającej</t>
  </si>
  <si>
    <t xml:space="preserve">  19</t>
  </si>
  <si>
    <t>Układanie rozbieranie i utrzymanie czasowych dróg kołowych i placów z płyt żelbetowych, układanie płyt pełnych o powierzchni ponad 3·m2</t>
  </si>
  <si>
    <t xml:space="preserve">  20</t>
  </si>
  <si>
    <t>Załadunek i odwóz urobku samochodami samowyładowczymi do 1·km, w ziemi uprzednio zmagazynowanej w hałdach, koparka 0,40·m3, grunt kategorii IV</t>
  </si>
  <si>
    <t xml:space="preserve">  21</t>
  </si>
  <si>
    <t>m3</t>
  </si>
  <si>
    <t>Układanie rozbieranie i utrzymanie czasowych dróg kołowych i placów z płyt żelbetowych, rozbieranie płyt pełnych o powierzchni ponad 3·m2</t>
  </si>
  <si>
    <t xml:space="preserve">  22</t>
  </si>
  <si>
    <t>Układanie rozbieranie i utrzymanie czasowych dróg kołowych i placów z płyt żelbetowych, utrzymanie nawierzchni w ciągu 1·miesiąca</t>
  </si>
  <si>
    <t xml:space="preserve">  23</t>
  </si>
  <si>
    <t>Odzysk płyt po rozbiórce drogi po upływie okresu użytkowania do 1 roku - 60%</t>
  </si>
  <si>
    <t xml:space="preserve">  24</t>
  </si>
</sst>
</file>

<file path=xl/styles.xml><?xml version="1.0" encoding="utf-8"?>
<styleSheet xmlns="http://schemas.openxmlformats.org/spreadsheetml/2006/main">
  <numFmts count="1">
    <numFmt numFmtId="50" formatCode="# ### ### ##0.00####"/>
  </numFmts>
  <fonts count="4">
    <font>
      <name val="Calibri"/>
      <family val="2"/>
      <color theme="1"/>
      <sz val="11"/>
      <scheme val="minor"/>
    </font>
    <font>
      <name val="Calibri"/>
      <family val="2"/>
      <b/>
      <color rgb="800000"/>
      <sz val="18"/>
      <scheme val="minor"/>
    </font>
    <font>
      <name val="Calibri"/>
      <family val="2"/>
      <color theme="1"/>
      <sz val="16"/>
      <scheme val="minor"/>
    </font>
    <font>
      <name val="Calibri"/>
      <family val="2"/>
      <color theme="1"/>
      <sz val="18"/>
      <scheme val="minor"/>
    </font>
  </fonts>
  <fills count="7">
    <fill>
      <patternFill>
        <fgColor auto="1"/>
        <bgColor auto="1"/>
      </patternFill>
    </fill>
    <fill>
      <patternFill patternType="gray125">
        <fgColor auto="1"/>
        <bgColor auto="1"/>
      </patternFill>
    </fill>
    <fill>
      <patternFill patternType="solid">
        <fgColor rgb="D0605D"/>
        <bgColor auto="1"/>
      </patternFill>
    </fill>
    <fill>
      <patternFill patternType="solid">
        <fgColor rgb="FFFFCC"/>
        <bgColor auto="1"/>
      </patternFill>
    </fill>
    <fill>
      <patternFill patternType="solid">
        <fgColor rgb="CCCCCC"/>
        <bgColor auto="1"/>
      </patternFill>
    </fill>
    <fill>
      <patternFill patternType="solid">
        <fgColor rgb="F09CB8"/>
        <bgColor auto="1"/>
      </patternFill>
    </fill>
    <fill>
      <patternFill patternType="solid">
        <fgColor rgb="FFFFFF"/>
        <bgColor auto="1"/>
      </patternFill>
    </fill>
  </fills>
  <borders count="4">
    <border outline="0">
      <left>
        <color auto="1"/>
      </left>
      <right>
        <color auto="1"/>
      </right>
      <top>
        <color auto="1"/>
      </top>
      <bottom>
        <color auto="1"/>
      </bottom>
      <diagonal>
        <color auto="1"/>
      </diagonal>
      <vertical>
        <color auto="1"/>
      </vertical>
      <horizontal>
        <color auto="1"/>
      </horizontal>
    </border>
    <border outline="0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>
        <color auto="1"/>
      </diagonal>
      <vertical>
        <color auto="1"/>
      </vertical>
      <horizontal>
        <color auto="1"/>
      </horizontal>
    </border>
    <border outline="0"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>
        <color auto="1"/>
      </diagonal>
      <vertical>
        <color auto="1"/>
      </vertical>
      <horizontal>
        <color auto="1"/>
      </horizontal>
    </border>
    <border outline="0">
      <left style="thin">
        <color indexed="8"/>
      </left>
      <right style="thin">
        <color indexed="8"/>
      </right>
      <top style="thin">
        <color indexed="8"/>
      </top>
      <bottom>
        <color auto="1"/>
      </bottom>
      <diagonal>
        <color auto="1"/>
      </diagonal>
      <vertical>
        <color auto="1"/>
      </vertical>
      <horizontal>
        <color auto="1"/>
      </horizontal>
    </border>
  </borders>
  <cellStyleXfs count="1">
    <xf numFmtId="0" fontId="0" fillId="0" borderId="0" xfId="0"/>
  </cellStyleXfs>
  <cellXfs count="22">
    <xf numFmtId="0" fontId="0" fillId="0" borderId="0" xfId="0"/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1" xfId="0" applyFont="1" applyAlignment="1">
      <alignment horizontal="center" vertical="center" wrapText="1"/>
    </xf>
    <xf numFmtId="49" fontId="1" fillId="0" borderId="1" xfId="0" applyFont="1" applyBorder="1" applyAlignment="1">
      <alignment vertical="top" wrapText="1"/>
    </xf>
    <xf numFmtId="49" fontId="2" fillId="0" borderId="1" xfId="0" applyFont="1" applyBorder="1" applyAlignment="1">
      <alignment vertical="top" wrapText="1"/>
    </xf>
    <xf numFmtId="49" fontId="0" fillId="2" borderId="2" xfId="0" applyFill="1" applyAlignment="1">
      <alignment vertical="top" wrapText="1"/>
    </xf>
    <xf numFmtId="49" fontId="0" fillId="3" borderId="2" xfId="0" applyFill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4" borderId="1" xfId="0" applyFill="1" applyBorder="1"/>
    <xf numFmtId="0" fontId="0" fillId="5" borderId="1" xfId="0" applyFill="1" applyBorder="1"/>
    <xf numFmtId="49" fontId="0" fillId="4" borderId="1" xfId="0" applyFill="1" applyBorder="1">
      <alignment vertical="top" wrapText="1"/>
    </xf>
    <xf numFmtId="50" fontId="0" fillId="3" borderId="1" xfId="0" applyFill="1" applyAlignment="1">
      <alignment wrapText="1"/>
    </xf>
    <xf numFmtId="49" fontId="0" fillId="5" borderId="1" xfId="0" applyFill="1" applyBorder="1">
      <alignment vertical="top" wrapText="1"/>
    </xf>
    <xf numFmtId="50" fontId="0" fillId="0" borderId="1" xfId="0" applyNumberFormat="1" applyBorder="1">
      <alignment wrapText="1"/>
    </xf>
    <xf numFmtId="50" fontId="0" fillId="4" borderId="1" xfId="0" applyNumberFormat="1">
      <alignment wrapText="1"/>
    </xf>
    <xf numFmtId="49" fontId="0" fillId="6" borderId="1" xfId="0" applyFill="1" applyAlignment="1">
      <alignment vertical="top" wrapText="1"/>
    </xf>
    <xf numFmtId="0" fontId="0" fillId="6" borderId="1" xfId="0" applyFill="1" applyBorder="1"/>
    <xf numFmtId="0" fontId="0" fillId="3" borderId="1" xfId="0" applyFill="1" applyAlignment="1"/>
    <xf numFmtId="50" fontId="0" fillId="6" borderId="1" xfId="0" applyNumberFormat="1" applyAlignment="1">
      <alignment wrapText="1"/>
    </xf>
    <xf>
      <protection locked="0"/>
    </xf>
    <xf numFmtId="50" fontId="0" fillId="5" borderId="1" xfId="0" applyNumberFormat="1" applyAlignment="1">
      <alignment wrapText="1"/>
    </xf>
  </cellXfs>
  <cellStyles count="1">
    <cellStyle name="Normal" xfId="0"/>
  </cellStyles>
</styleSheet>
</file>

<file path=xl/_rels/workbook.xml.rels><?xml version="1.0" encoding="UTF-8" standalone="yes"?><Relationships xmlns="http://schemas.openxmlformats.org/package/2006/relationships" 
><Relationship Target="styles.xml" Type="http://schemas.openxmlformats.org/officeDocument/2006/relationships/styles" Id="rId1" /><Relationship Target="worksheets/sheet1.xml" Type="http://schemas.openxmlformats.org/officeDocument/2006/relationships/worksheet" Id="rId2" /><Relationship Target="worksheets/sheet2.xml" Type="http://schemas.openxmlformats.org/officeDocument/2006/relationships/worksheet" Id="rId3" /><Relationship Target="worksheets/sheet3.xml" Type="http://schemas.openxmlformats.org/officeDocument/2006/relationships/worksheet" Id="rId4" /><Relationship Target="sharedStrings.xml" Type="http://schemas.openxmlformats.org/officeDocument/2006/relationships/sharedStrings" Id="rId5" /><Relationship Target="theme/theme1.xml" Type="http://schemas.openxmlformats.org/officeDocument/2006/relationships/theme" Id="rId6" /></Relationships>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12"/>
  <cols>
    <col min="1" max="1" width="49" customWidth="1"/>
    <col min="2" max="2" width="71" customWidth="1"/>
  </cols>
  <sheetData>
    <row r="1" ht="15">
      <c r="A1" s="2"/>
      <c r="B1" s="2"/>
    </row>
    <row r="4" ht="15">
      <c r="A4" s="3" t="s">
        <v>0</v>
      </c>
      <c r="B4" s="4" t="s">
        <v>1</v>
      </c>
    </row>
    <row r="6" ht="15">
      <c r="A6" s="3" t="s">
        <v>2</v>
      </c>
      <c r="B6" s="4" t="s">
        <v>1</v>
      </c>
    </row>
    <row r="8" ht="15">
      <c r="A8" s="4" t="s">
        <v>3</v>
      </c>
      <c r="B8" s="5" t="s">
        <v>4</v>
      </c>
    </row>
    <row r="9" ht="15">
      <c r="A9" s="4" t="s">
        <v>5</v>
      </c>
      <c r="B9" s="5" t="s">
        <v>6</v>
      </c>
    </row>
    <row r="10" ht="15">
      <c r="A10" s="4" t="s">
        <v>7</v>
      </c>
      <c r="B10" s="5" t="s">
        <v>8</v>
      </c>
    </row>
    <row r="11" ht="15">
      <c r="A11" s="4" t="s">
        <v>9</v>
      </c>
      <c r="B11" s="5" t="s">
        <v>10</v>
      </c>
    </row>
    <row r="12" ht="15">
      <c r="A12" s="4" t="s">
        <v>11</v>
      </c>
      <c r="B12" s="5" t="s">
        <v>12</v>
      </c>
    </row>
  </sheetData>
  <mergeCells>
    <mergeCell ref="A4:B4"/>
    <mergeCell ref="A6:B6"/>
  </mergeCells>
  <pageMargins left="0.7" right="0.7" top="0.75" bottom="0.75" header="0.3" footer="0.3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16"/>
  <cols>
    <col min="1" max="2" width="11" customWidth="1"/>
    <col min="3" max="3" width="16" customWidth="1"/>
    <col min="4" max="4" width="42" customWidth="1"/>
    <col min="5" max="5" width="14" customWidth="1"/>
    <col min="6" max="8" width="14" customWidth="1" outlineLevel="1" collapsed="1"/>
    <col min="9" max="9" width="14" customWidth="1"/>
    <col min="10" max="12" width="14" customWidth="1" outlineLevel="1" collapsed="1"/>
  </cols>
  <sheetData>
    <row r="1" ht="15">
      <c r="A1" s="6" t="s">
        <v>2</v>
      </c>
      <c r="B1" s="6" t="s">
        <v>1</v>
      </c>
      <c r="C1" s="6" t="s">
        <v>1</v>
      </c>
      <c r="D1" s="6" t="s">
        <v>1</v>
      </c>
      <c r="E1" s="6" t="s">
        <v>1</v>
      </c>
      <c r="F1" s="6" t="s">
        <v>1</v>
      </c>
      <c r="G1" s="6" t="s">
        <v>1</v>
      </c>
      <c r="H1" s="6" t="s">
        <v>1</v>
      </c>
      <c r="I1" s="6" t="s">
        <v>1</v>
      </c>
      <c r="J1" s="6" t="s">
        <v>1</v>
      </c>
      <c r="K1" s="6" t="s">
        <v>1</v>
      </c>
      <c r="L1" s="6" t="s">
        <v>1</v>
      </c>
    </row>
    <row r="2" ht="15">
      <c r="A2" s="7" t="s">
        <v>13</v>
      </c>
      <c r="B2" s="7" t="s">
        <v>1</v>
      </c>
      <c r="C2" s="7" t="s">
        <v>1</v>
      </c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  <c r="L2" s="7" t="s">
        <v>1</v>
      </c>
    </row>
    <row r="3" ht="15">
      <c r="A3" s="7" t="s">
        <v>14</v>
      </c>
      <c r="B3" s="7" t="s">
        <v>1</v>
      </c>
      <c r="C3" s="7" t="s">
        <v>12</v>
      </c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</row>
    <row r="5" ht="1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ht="15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33</v>
      </c>
      <c r="I6" s="1" t="s">
        <v>34</v>
      </c>
      <c r="J6" s="1" t="s">
        <v>35</v>
      </c>
      <c r="K6" s="1" t="s">
        <v>36</v>
      </c>
      <c r="L6" s="1" t="s">
        <v>37</v>
      </c>
    </row>
    <row r="7" ht="15">
      <c r="A7" s="11" t="s">
        <v>26</v>
      </c>
      <c r="B7" s="11" t="s">
        <v>38</v>
      </c>
      <c r="C7" s="11" t="s">
        <v>39</v>
      </c>
      <c r="D7" s="11" t="s">
        <v>2</v>
      </c>
      <c r="E7" s="15">
        <f>'LISTA NR 1'!K7</f>
        <v>0</v>
      </c>
      <c r="F7" s="9" t="s">
        <v>1</v>
      </c>
      <c r="G7" s="9" t="s">
        <v>1</v>
      </c>
      <c r="H7" s="9" t="s">
        <v>1</v>
      </c>
      <c r="I7" s="15">
        <f>ROUND(E7/J7, 2)</f>
        <v>0</v>
      </c>
      <c r="J7" s="15">
        <f>E16</f>
        <v>1</v>
      </c>
      <c r="K7" s="15" t="str">
        <f>F16</f>
        <v> </v>
      </c>
      <c r="L7" s="9" t="s">
        <v>1</v>
      </c>
    </row>
    <row r="8" ht="15" outlineLevel="1">
      <c r="A8" s="13" t="s">
        <v>27</v>
      </c>
      <c r="B8" s="13" t="s">
        <v>38</v>
      </c>
      <c r="C8" s="13" t="s">
        <v>40</v>
      </c>
      <c r="D8" s="13" t="s">
        <v>41</v>
      </c>
      <c r="E8" s="21">
        <f>'LISTA NR 1'!K8</f>
        <v>0</v>
      </c>
      <c r="F8" s="10" t="s">
        <v>1</v>
      </c>
      <c r="G8" s="10" t="s">
        <v>1</v>
      </c>
      <c r="H8" s="10" t="s">
        <v>1</v>
      </c>
      <c r="I8" s="10" t="s">
        <v>1</v>
      </c>
      <c r="J8" s="10" t="s">
        <v>1</v>
      </c>
      <c r="K8" s="10" t="s">
        <v>1</v>
      </c>
      <c r="L8" s="10" t="s">
        <v>1</v>
      </c>
    </row>
    <row r="9" ht="15" outlineLevel="1">
      <c r="A9" s="13" t="s">
        <v>28</v>
      </c>
      <c r="B9" s="13" t="s">
        <v>38</v>
      </c>
      <c r="C9" s="13" t="s">
        <v>42</v>
      </c>
      <c r="D9" s="13" t="s">
        <v>43</v>
      </c>
      <c r="E9" s="21">
        <f>'LISTA NR 1'!K17</f>
        <v>0</v>
      </c>
      <c r="F9" s="10" t="s">
        <v>1</v>
      </c>
      <c r="G9" s="10" t="s">
        <v>1</v>
      </c>
      <c r="H9" s="10" t="s">
        <v>1</v>
      </c>
      <c r="I9" s="10" t="s">
        <v>1</v>
      </c>
      <c r="J9" s="10" t="s">
        <v>1</v>
      </c>
      <c r="K9" s="10" t="s">
        <v>1</v>
      </c>
      <c r="L9" s="10" t="s">
        <v>1</v>
      </c>
    </row>
    <row r="10" ht="15" outlineLevel="1">
      <c r="A10" s="13" t="s">
        <v>29</v>
      </c>
      <c r="B10" s="13" t="s">
        <v>38</v>
      </c>
      <c r="C10" s="13" t="s">
        <v>44</v>
      </c>
      <c r="D10" s="13" t="s">
        <v>45</v>
      </c>
      <c r="E10" s="21">
        <f>'LISTA NR 1'!K27</f>
        <v>0</v>
      </c>
      <c r="F10" s="10" t="s">
        <v>1</v>
      </c>
      <c r="G10" s="10" t="s">
        <v>1</v>
      </c>
      <c r="H10" s="10" t="s">
        <v>1</v>
      </c>
      <c r="I10" s="10" t="s">
        <v>1</v>
      </c>
      <c r="J10" s="10" t="s">
        <v>1</v>
      </c>
      <c r="K10" s="10" t="s">
        <v>1</v>
      </c>
      <c r="L10" s="10" t="s">
        <v>1</v>
      </c>
    </row>
    <row r="15" ht="15">
      <c r="D15" s="8" t="s">
        <v>46</v>
      </c>
    </row>
    <row r="16" ht="15">
      <c r="E16" s="14">
        <v>1</v>
      </c>
      <c r="F16" s="8" t="s">
        <v>38</v>
      </c>
    </row>
  </sheetData>
  <mergeCells>
    <mergeCell ref="A1:L1"/>
    <mergeCell ref="A2:B2"/>
    <mergeCell ref="C2:L2"/>
    <mergeCell ref="A3:B3"/>
    <mergeCell ref="C3:L3"/>
  </mergeCells>
  <pageMargins left="0.7" right="0.7" top="0.75" bottom="0.75" header="0.3" footer="0.3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34"/>
  <cols>
    <col min="1" max="1" width="11" customWidth="1"/>
    <col min="2" max="4" width="11" hidden="1" customWidth="1" outlineLevel="1" collapsed="1"/>
    <col min="5" max="5" width="45" customWidth="1"/>
    <col min="6" max="11" width="14" customWidth="1"/>
    <col min="12" max="13" width="14" customWidth="1" outlineLevel="1" collapsed="1"/>
    <col min="14" max="14" width="9" customWidth="1" outlineLevel="1" collapsed="1"/>
    <col min="15" max="15" width="42" customWidth="1"/>
  </cols>
  <sheetData>
    <row r="1" ht="15">
      <c r="A1" s="6" t="s">
        <v>2</v>
      </c>
      <c r="B1" s="6" t="s">
        <v>1</v>
      </c>
      <c r="C1" s="6" t="s">
        <v>1</v>
      </c>
      <c r="D1" s="6" t="s">
        <v>1</v>
      </c>
      <c r="E1" s="6" t="s">
        <v>1</v>
      </c>
      <c r="F1" s="6" t="s">
        <v>1</v>
      </c>
      <c r="G1" s="6" t="s">
        <v>1</v>
      </c>
      <c r="H1" s="6" t="s">
        <v>1</v>
      </c>
      <c r="I1" s="6" t="s">
        <v>1</v>
      </c>
      <c r="J1" s="6" t="s">
        <v>1</v>
      </c>
      <c r="K1" s="6" t="s">
        <v>1</v>
      </c>
      <c r="L1" s="6" t="s">
        <v>1</v>
      </c>
      <c r="M1" s="6" t="s">
        <v>1</v>
      </c>
      <c r="N1" s="6" t="s">
        <v>1</v>
      </c>
      <c r="O1" s="6" t="s">
        <v>1</v>
      </c>
    </row>
    <row r="2" ht="15">
      <c r="A2" s="7" t="s">
        <v>13</v>
      </c>
      <c r="B2" s="7" t="s">
        <v>1</v>
      </c>
      <c r="C2" s="7" t="s">
        <v>1</v>
      </c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  <c r="L2" s="7" t="s">
        <v>1</v>
      </c>
      <c r="M2" s="7" t="s">
        <v>1</v>
      </c>
      <c r="N2" s="7" t="s">
        <v>1</v>
      </c>
      <c r="O2" s="7" t="s">
        <v>1</v>
      </c>
    </row>
    <row r="3" ht="15">
      <c r="A3" s="7" t="s">
        <v>14</v>
      </c>
      <c r="B3" s="7" t="s">
        <v>1</v>
      </c>
      <c r="C3" s="7" t="s">
        <v>12</v>
      </c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  <c r="N3" s="7" t="s">
        <v>1</v>
      </c>
      <c r="O3" s="7" t="s">
        <v>1</v>
      </c>
    </row>
    <row r="5" ht="15">
      <c r="A5" s="1" t="s">
        <v>15</v>
      </c>
      <c r="B5" s="1" t="s">
        <v>47</v>
      </c>
      <c r="C5" s="1" t="s">
        <v>48</v>
      </c>
      <c r="D5" s="1" t="s">
        <v>49</v>
      </c>
      <c r="E5" s="1" t="s">
        <v>50</v>
      </c>
      <c r="F5" s="1" t="s">
        <v>24</v>
      </c>
      <c r="G5" s="1" t="s">
        <v>51</v>
      </c>
      <c r="H5" s="1" t="s">
        <v>52</v>
      </c>
      <c r="I5" s="1" t="s">
        <v>53</v>
      </c>
      <c r="J5" s="1" t="s">
        <v>54</v>
      </c>
      <c r="K5" s="1" t="s">
        <v>19</v>
      </c>
      <c r="L5" s="1" t="s">
        <v>55</v>
      </c>
      <c r="M5" s="1" t="s">
        <v>56</v>
      </c>
      <c r="N5" s="1" t="s">
        <v>16</v>
      </c>
      <c r="O5" s="1" t="s">
        <v>57</v>
      </c>
    </row>
    <row r="6" ht="15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33</v>
      </c>
      <c r="I6" s="1" t="s">
        <v>34</v>
      </c>
      <c r="J6" s="1" t="s">
        <v>35</v>
      </c>
      <c r="K6" s="1" t="s">
        <v>36</v>
      </c>
      <c r="L6" s="1" t="s">
        <v>37</v>
      </c>
      <c r="M6" s="1" t="s">
        <v>58</v>
      </c>
      <c r="N6" s="1" t="s">
        <v>59</v>
      </c>
      <c r="O6" s="1" t="s">
        <v>60</v>
      </c>
    </row>
    <row r="7" ht="15">
      <c r="A7" s="11" t="s">
        <v>1</v>
      </c>
      <c r="B7" s="9" t="s">
        <v>1</v>
      </c>
      <c r="C7" s="9" t="s">
        <v>1</v>
      </c>
      <c r="D7" s="9" t="s">
        <v>1</v>
      </c>
      <c r="E7" s="11" t="s">
        <v>2</v>
      </c>
      <c r="F7" s="9" t="s">
        <v>1</v>
      </c>
      <c r="G7" s="9" t="s">
        <v>1</v>
      </c>
      <c r="H7" s="9" t="s">
        <v>1</v>
      </c>
      <c r="I7" s="9" t="s">
        <v>1</v>
      </c>
      <c r="J7" s="9" t="s">
        <v>1</v>
      </c>
      <c r="K7" s="15">
        <f>'LISTA NR 1'!K8+'LISTA NR 1'!K17+'LISTA NR 1'!K27</f>
        <v>0</v>
      </c>
      <c r="L7" s="9" t="s">
        <v>1</v>
      </c>
      <c r="M7" s="9" t="s">
        <v>1</v>
      </c>
      <c r="N7" s="12" t="str">
        <f>'ZBIORCZE ZESTAWIENIE KOSZTÓW'!B7</f>
        <v> </v>
      </c>
      <c r="O7" s="16" t="s">
        <v>1</v>
      </c>
    </row>
    <row r="8" ht="15" outlineLevel="1">
      <c r="A8" s="13" t="s">
        <v>61</v>
      </c>
      <c r="B8" s="10" t="s">
        <v>1</v>
      </c>
      <c r="C8" s="10" t="s">
        <v>1</v>
      </c>
      <c r="D8" s="10" t="s">
        <v>1</v>
      </c>
      <c r="E8" s="13" t="s">
        <v>41</v>
      </c>
      <c r="F8" s="10" t="s">
        <v>1</v>
      </c>
      <c r="G8" s="10" t="s">
        <v>1</v>
      </c>
      <c r="H8" s="10" t="s">
        <v>1</v>
      </c>
      <c r="I8" s="10" t="s">
        <v>1</v>
      </c>
      <c r="J8" s="10" t="s">
        <v>1</v>
      </c>
      <c r="K8" s="21">
        <f>SUM(K9:K16)</f>
        <v>0</v>
      </c>
      <c r="L8" s="10" t="s">
        <v>1</v>
      </c>
      <c r="M8" s="10" t="s">
        <v>1</v>
      </c>
      <c r="N8" s="12" t="str">
        <f>'ZBIORCZE ZESTAWIENIE KOSZTÓW'!B7</f>
        <v> </v>
      </c>
      <c r="O8" s="16" t="s">
        <v>1</v>
      </c>
    </row>
    <row r="9" ht="15" outlineLevel="2">
      <c r="A9" s="16" t="s">
        <v>63</v>
      </c>
      <c r="B9" s="17" t="s">
        <v>1</v>
      </c>
      <c r="C9" s="17" t="s">
        <v>1</v>
      </c>
      <c r="D9" s="17" t="s">
        <v>1</v>
      </c>
      <c r="E9" s="16" t="s">
        <v>62</v>
      </c>
      <c r="F9" s="16" t="s">
        <v>64</v>
      </c>
      <c r="G9" s="19">
        <v>3</v>
      </c>
      <c r="H9" s="12"/>
      <c r="I9" s="12">
        <v>1</v>
      </c>
      <c r="J9" s="12"/>
      <c r="K9" s="12">
        <f>ROUND(H9*I9*J9, 2)</f>
        <v>0</v>
      </c>
      <c r="L9" s="18" t="s">
        <v>1</v>
      </c>
      <c r="M9" s="18" t="s">
        <v>1</v>
      </c>
      <c r="N9" s="12" t="str">
        <f>'ZBIORCZE ZESTAWIENIE KOSZTÓW'!B7</f>
        <v> </v>
      </c>
      <c r="O9" s="16" t="s">
        <v>65</v>
      </c>
    </row>
    <row r="10" ht="15" outlineLevel="2">
      <c r="A10" s="16" t="s">
        <v>67</v>
      </c>
      <c r="B10" s="17" t="s">
        <v>1</v>
      </c>
      <c r="C10" s="17" t="s">
        <v>1</v>
      </c>
      <c r="D10" s="17" t="s">
        <v>1</v>
      </c>
      <c r="E10" s="16" t="s">
        <v>66</v>
      </c>
      <c r="F10" s="16" t="s">
        <v>68</v>
      </c>
      <c r="G10" s="19">
        <v>25</v>
      </c>
      <c r="H10" s="12"/>
      <c r="I10" s="12">
        <v>1</v>
      </c>
      <c r="J10" s="12"/>
      <c r="K10" s="12">
        <f>ROUND(H10*I10*J10, 2)</f>
        <v>0</v>
      </c>
      <c r="L10" s="18" t="s">
        <v>1</v>
      </c>
      <c r="M10" s="18" t="s">
        <v>1</v>
      </c>
      <c r="N10" s="12" t="str">
        <f>'ZBIORCZE ZESTAWIENIE KOSZTÓW'!B7</f>
        <v> </v>
      </c>
      <c r="O10" s="16" t="s">
        <v>69</v>
      </c>
    </row>
    <row r="11" ht="15" outlineLevel="2">
      <c r="A11" s="16" t="s">
        <v>71</v>
      </c>
      <c r="B11" s="17" t="s">
        <v>1</v>
      </c>
      <c r="C11" s="17" t="s">
        <v>1</v>
      </c>
      <c r="D11" s="17" t="s">
        <v>1</v>
      </c>
      <c r="E11" s="16" t="s">
        <v>70</v>
      </c>
      <c r="F11" s="16" t="s">
        <v>64</v>
      </c>
      <c r="G11" s="19">
        <v>2</v>
      </c>
      <c r="H11" s="12"/>
      <c r="I11" s="12">
        <v>1</v>
      </c>
      <c r="J11" s="12"/>
      <c r="K11" s="12">
        <f>ROUND(H11*I11*J11, 2)</f>
        <v>0</v>
      </c>
      <c r="L11" s="18" t="s">
        <v>1</v>
      </c>
      <c r="M11" s="18" t="s">
        <v>1</v>
      </c>
      <c r="N11" s="12" t="str">
        <f>'ZBIORCZE ZESTAWIENIE KOSZTÓW'!B7</f>
        <v> </v>
      </c>
      <c r="O11" s="16" t="s">
        <v>72</v>
      </c>
    </row>
    <row r="12" ht="15" outlineLevel="2">
      <c r="A12" s="16" t="s">
        <v>74</v>
      </c>
      <c r="B12" s="17" t="s">
        <v>1</v>
      </c>
      <c r="C12" s="17" t="s">
        <v>1</v>
      </c>
      <c r="D12" s="17" t="s">
        <v>1</v>
      </c>
      <c r="E12" s="16" t="s">
        <v>73</v>
      </c>
      <c r="F12" s="16" t="s">
        <v>64</v>
      </c>
      <c r="G12" s="19">
        <v>1</v>
      </c>
      <c r="H12" s="12"/>
      <c r="I12" s="12">
        <v>1</v>
      </c>
      <c r="J12" s="12"/>
      <c r="K12" s="12">
        <f>ROUND(H12*I12*J12, 2)</f>
        <v>0</v>
      </c>
      <c r="L12" s="18" t="s">
        <v>1</v>
      </c>
      <c r="M12" s="18" t="s">
        <v>1</v>
      </c>
      <c r="N12" s="12" t="str">
        <f>'ZBIORCZE ZESTAWIENIE KOSZTÓW'!B7</f>
        <v> </v>
      </c>
      <c r="O12" s="16" t="s">
        <v>75</v>
      </c>
    </row>
    <row r="13" ht="15" outlineLevel="2">
      <c r="A13" s="16" t="s">
        <v>77</v>
      </c>
      <c r="B13" s="17" t="s">
        <v>1</v>
      </c>
      <c r="C13" s="17" t="s">
        <v>1</v>
      </c>
      <c r="D13" s="17" t="s">
        <v>1</v>
      </c>
      <c r="E13" s="16" t="s">
        <v>76</v>
      </c>
      <c r="F13" s="16" t="s">
        <v>64</v>
      </c>
      <c r="G13" s="19">
        <v>3</v>
      </c>
      <c r="H13" s="12"/>
      <c r="I13" s="12">
        <v>1</v>
      </c>
      <c r="J13" s="12"/>
      <c r="K13" s="12">
        <f>ROUND(H13*I13*J13, 2)</f>
        <v>0</v>
      </c>
      <c r="L13" s="18" t="s">
        <v>1</v>
      </c>
      <c r="M13" s="18" t="s">
        <v>1</v>
      </c>
      <c r="N13" s="12" t="str">
        <f>'ZBIORCZE ZESTAWIENIE KOSZTÓW'!B7</f>
        <v> </v>
      </c>
      <c r="O13" s="16" t="s">
        <v>78</v>
      </c>
    </row>
    <row r="14" ht="15" outlineLevel="2">
      <c r="A14" s="16" t="s">
        <v>80</v>
      </c>
      <c r="B14" s="17" t="s">
        <v>1</v>
      </c>
      <c r="C14" s="17" t="s">
        <v>1</v>
      </c>
      <c r="D14" s="17" t="s">
        <v>1</v>
      </c>
      <c r="E14" s="16" t="s">
        <v>79</v>
      </c>
      <c r="F14" s="16" t="s">
        <v>68</v>
      </c>
      <c r="G14" s="19">
        <v>25</v>
      </c>
      <c r="H14" s="12"/>
      <c r="I14" s="12">
        <v>1</v>
      </c>
      <c r="J14" s="12"/>
      <c r="K14" s="12">
        <f>ROUND(H14*I14*J14, 2)</f>
        <v>0</v>
      </c>
      <c r="L14" s="18" t="s">
        <v>1</v>
      </c>
      <c r="M14" s="18" t="s">
        <v>1</v>
      </c>
      <c r="N14" s="12" t="str">
        <f>'ZBIORCZE ZESTAWIENIE KOSZTÓW'!B7</f>
        <v> </v>
      </c>
      <c r="O14" s="16" t="s">
        <v>81</v>
      </c>
    </row>
    <row r="15" ht="15" outlineLevel="2">
      <c r="A15" s="16" t="s">
        <v>83</v>
      </c>
      <c r="B15" s="17" t="s">
        <v>1</v>
      </c>
      <c r="C15" s="17" t="s">
        <v>1</v>
      </c>
      <c r="D15" s="17" t="s">
        <v>1</v>
      </c>
      <c r="E15" s="16" t="s">
        <v>82</v>
      </c>
      <c r="F15" s="16" t="s">
        <v>64</v>
      </c>
      <c r="G15" s="19">
        <v>2</v>
      </c>
      <c r="H15" s="12"/>
      <c r="I15" s="12">
        <v>1</v>
      </c>
      <c r="J15" s="12"/>
      <c r="K15" s="12">
        <f>ROUND(H15*I15*J15, 2)</f>
        <v>0</v>
      </c>
      <c r="L15" s="18" t="s">
        <v>1</v>
      </c>
      <c r="M15" s="18" t="s">
        <v>1</v>
      </c>
      <c r="N15" s="12" t="str">
        <f>'ZBIORCZE ZESTAWIENIE KOSZTÓW'!B7</f>
        <v> </v>
      </c>
      <c r="O15" s="16" t="s">
        <v>84</v>
      </c>
    </row>
    <row r="16" ht="15" outlineLevel="2">
      <c r="A16" s="16" t="s">
        <v>86</v>
      </c>
      <c r="B16" s="17" t="s">
        <v>1</v>
      </c>
      <c r="C16" s="17" t="s">
        <v>1</v>
      </c>
      <c r="D16" s="17" t="s">
        <v>1</v>
      </c>
      <c r="E16" s="16" t="s">
        <v>85</v>
      </c>
      <c r="F16" s="16" t="s">
        <v>64</v>
      </c>
      <c r="G16" s="19">
        <v>1</v>
      </c>
      <c r="H16" s="12"/>
      <c r="I16" s="12">
        <v>1</v>
      </c>
      <c r="J16" s="12"/>
      <c r="K16" s="12">
        <f>ROUND(H16*I16*J16, 2)</f>
        <v>0</v>
      </c>
      <c r="L16" s="18" t="s">
        <v>1</v>
      </c>
      <c r="M16" s="18" t="s">
        <v>1</v>
      </c>
      <c r="N16" s="12" t="str">
        <f>'ZBIORCZE ZESTAWIENIE KOSZTÓW'!B7</f>
        <v> </v>
      </c>
      <c r="O16" s="16" t="s">
        <v>87</v>
      </c>
    </row>
    <row r="17" ht="15" outlineLevel="1">
      <c r="A17" s="13" t="s">
        <v>88</v>
      </c>
      <c r="B17" s="10" t="s">
        <v>1</v>
      </c>
      <c r="C17" s="10" t="s">
        <v>1</v>
      </c>
      <c r="D17" s="10" t="s">
        <v>1</v>
      </c>
      <c r="E17" s="13" t="s">
        <v>43</v>
      </c>
      <c r="F17" s="10" t="s">
        <v>1</v>
      </c>
      <c r="G17" s="10" t="s">
        <v>1</v>
      </c>
      <c r="H17" s="10" t="s">
        <v>1</v>
      </c>
      <c r="I17" s="10" t="s">
        <v>1</v>
      </c>
      <c r="J17" s="10" t="s">
        <v>1</v>
      </c>
      <c r="K17" s="21">
        <f>SUM(K18:K26)</f>
        <v>0</v>
      </c>
      <c r="L17" s="10" t="s">
        <v>1</v>
      </c>
      <c r="M17" s="10" t="s">
        <v>1</v>
      </c>
      <c r="N17" s="12" t="str">
        <f>'ZBIORCZE ZESTAWIENIE KOSZTÓW'!B7</f>
        <v> </v>
      </c>
      <c r="O17" s="16" t="s">
        <v>1</v>
      </c>
    </row>
    <row r="18" ht="15" outlineLevel="2">
      <c r="A18" s="16" t="s">
        <v>90</v>
      </c>
      <c r="B18" s="17" t="s">
        <v>1</v>
      </c>
      <c r="C18" s="17" t="s">
        <v>1</v>
      </c>
      <c r="D18" s="17" t="s">
        <v>1</v>
      </c>
      <c r="E18" s="16" t="s">
        <v>89</v>
      </c>
      <c r="F18" s="16" t="s">
        <v>64</v>
      </c>
      <c r="G18" s="19">
        <v>2</v>
      </c>
      <c r="H18" s="12"/>
      <c r="I18" s="12">
        <v>1</v>
      </c>
      <c r="J18" s="12"/>
      <c r="K18" s="12">
        <f>ROUND(H18*I18*J18, 2)</f>
        <v>0</v>
      </c>
      <c r="L18" s="18" t="s">
        <v>1</v>
      </c>
      <c r="M18" s="18" t="s">
        <v>1</v>
      </c>
      <c r="N18" s="12" t="str">
        <f>'ZBIORCZE ZESTAWIENIE KOSZTÓW'!B7</f>
        <v> </v>
      </c>
      <c r="O18" s="16" t="s">
        <v>1</v>
      </c>
    </row>
    <row r="19" ht="15" outlineLevel="2">
      <c r="A19" s="16" t="s">
        <v>92</v>
      </c>
      <c r="B19" s="17" t="s">
        <v>1</v>
      </c>
      <c r="C19" s="17" t="s">
        <v>1</v>
      </c>
      <c r="D19" s="17" t="s">
        <v>1</v>
      </c>
      <c r="E19" s="16" t="s">
        <v>91</v>
      </c>
      <c r="F19" s="16" t="s">
        <v>64</v>
      </c>
      <c r="G19" s="19">
        <v>2</v>
      </c>
      <c r="H19" s="12"/>
      <c r="I19" s="12">
        <v>1</v>
      </c>
      <c r="J19" s="12"/>
      <c r="K19" s="12">
        <f>ROUND(H19*I19*J19, 2)</f>
        <v>0</v>
      </c>
      <c r="L19" s="18" t="s">
        <v>1</v>
      </c>
      <c r="M19" s="18" t="s">
        <v>1</v>
      </c>
      <c r="N19" s="12" t="str">
        <f>'ZBIORCZE ZESTAWIENIE KOSZTÓW'!B7</f>
        <v> </v>
      </c>
      <c r="O19" s="16" t="s">
        <v>1</v>
      </c>
    </row>
    <row r="20" ht="15" outlineLevel="2">
      <c r="A20" s="16" t="s">
        <v>94</v>
      </c>
      <c r="B20" s="17" t="s">
        <v>1</v>
      </c>
      <c r="C20" s="17" t="s">
        <v>1</v>
      </c>
      <c r="D20" s="17" t="s">
        <v>1</v>
      </c>
      <c r="E20" s="16" t="s">
        <v>93</v>
      </c>
      <c r="F20" s="16" t="s">
        <v>64</v>
      </c>
      <c r="G20" s="19">
        <v>1</v>
      </c>
      <c r="H20" s="12"/>
      <c r="I20" s="12">
        <v>1</v>
      </c>
      <c r="J20" s="12"/>
      <c r="K20" s="12">
        <f>ROUND(H20*I20*J20, 2)</f>
        <v>0</v>
      </c>
      <c r="L20" s="18" t="s">
        <v>1</v>
      </c>
      <c r="M20" s="18" t="s">
        <v>1</v>
      </c>
      <c r="N20" s="12" t="str">
        <f>'ZBIORCZE ZESTAWIENIE KOSZTÓW'!B7</f>
        <v> </v>
      </c>
      <c r="O20" s="16" t="s">
        <v>1</v>
      </c>
    </row>
    <row r="21" ht="15" outlineLevel="2">
      <c r="A21" s="16" t="s">
        <v>96</v>
      </c>
      <c r="B21" s="17" t="s">
        <v>1</v>
      </c>
      <c r="C21" s="17" t="s">
        <v>1</v>
      </c>
      <c r="D21" s="17" t="s">
        <v>1</v>
      </c>
      <c r="E21" s="16" t="s">
        <v>95</v>
      </c>
      <c r="F21" s="16" t="s">
        <v>64</v>
      </c>
      <c r="G21" s="19">
        <v>27</v>
      </c>
      <c r="H21" s="12"/>
      <c r="I21" s="12">
        <v>1</v>
      </c>
      <c r="J21" s="12"/>
      <c r="K21" s="12">
        <f>ROUND(H21*I21*J21, 2)</f>
        <v>0</v>
      </c>
      <c r="L21" s="18" t="s">
        <v>1</v>
      </c>
      <c r="M21" s="18" t="s">
        <v>1</v>
      </c>
      <c r="N21" s="12" t="str">
        <f>'ZBIORCZE ZESTAWIENIE KOSZTÓW'!B7</f>
        <v> </v>
      </c>
      <c r="O21" s="16" t="s">
        <v>1</v>
      </c>
    </row>
    <row r="22" ht="15" outlineLevel="2">
      <c r="A22" s="16" t="s">
        <v>98</v>
      </c>
      <c r="B22" s="17" t="s">
        <v>1</v>
      </c>
      <c r="C22" s="17" t="s">
        <v>1</v>
      </c>
      <c r="D22" s="17" t="s">
        <v>1</v>
      </c>
      <c r="E22" s="16" t="s">
        <v>97</v>
      </c>
      <c r="F22" s="16" t="s">
        <v>99</v>
      </c>
      <c r="G22" s="19">
        <v>3.3</v>
      </c>
      <c r="H22" s="12"/>
      <c r="I22" s="12">
        <v>1</v>
      </c>
      <c r="J22" s="12"/>
      <c r="K22" s="12">
        <f>ROUND(H22*I22*J22, 2)</f>
        <v>0</v>
      </c>
      <c r="L22" s="18" t="s">
        <v>1</v>
      </c>
      <c r="M22" s="18" t="s">
        <v>1</v>
      </c>
      <c r="N22" s="12" t="str">
        <f>'ZBIORCZE ZESTAWIENIE KOSZTÓW'!B7</f>
        <v> </v>
      </c>
      <c r="O22" s="16" t="s">
        <v>1</v>
      </c>
    </row>
    <row r="23" ht="15" outlineLevel="2">
      <c r="A23" s="16" t="s">
        <v>101</v>
      </c>
      <c r="B23" s="17" t="s">
        <v>1</v>
      </c>
      <c r="C23" s="17" t="s">
        <v>1</v>
      </c>
      <c r="D23" s="17" t="s">
        <v>1</v>
      </c>
      <c r="E23" s="16" t="s">
        <v>100</v>
      </c>
      <c r="F23" s="16" t="s">
        <v>99</v>
      </c>
      <c r="G23" s="19">
        <v>12.4</v>
      </c>
      <c r="H23" s="12"/>
      <c r="I23" s="12">
        <v>1</v>
      </c>
      <c r="J23" s="12"/>
      <c r="K23" s="12">
        <f>ROUND(H23*I23*J23, 2)</f>
        <v>0</v>
      </c>
      <c r="L23" s="18" t="s">
        <v>1</v>
      </c>
      <c r="M23" s="18" t="s">
        <v>1</v>
      </c>
      <c r="N23" s="12" t="str">
        <f>'ZBIORCZE ZESTAWIENIE KOSZTÓW'!B7</f>
        <v> </v>
      </c>
      <c r="O23" s="16" t="s">
        <v>1</v>
      </c>
    </row>
    <row r="24" ht="15" outlineLevel="2">
      <c r="A24" s="16" t="s">
        <v>103</v>
      </c>
      <c r="B24" s="17" t="s">
        <v>1</v>
      </c>
      <c r="C24" s="17" t="s">
        <v>1</v>
      </c>
      <c r="D24" s="17" t="s">
        <v>1</v>
      </c>
      <c r="E24" s="16" t="s">
        <v>102</v>
      </c>
      <c r="F24" s="16" t="s">
        <v>68</v>
      </c>
      <c r="G24" s="19">
        <v>90</v>
      </c>
      <c r="H24" s="12"/>
      <c r="I24" s="12">
        <v>1</v>
      </c>
      <c r="J24" s="12"/>
      <c r="K24" s="12">
        <f>ROUND(H24*I24*J24, 2)</f>
        <v>0</v>
      </c>
      <c r="L24" s="18" t="s">
        <v>1</v>
      </c>
      <c r="M24" s="18" t="s">
        <v>1</v>
      </c>
      <c r="N24" s="12" t="str">
        <f>'ZBIORCZE ZESTAWIENIE KOSZTÓW'!B7</f>
        <v> </v>
      </c>
      <c r="O24" s="16" t="s">
        <v>1</v>
      </c>
    </row>
    <row r="25" ht="15" outlineLevel="2">
      <c r="A25" s="16" t="s">
        <v>105</v>
      </c>
      <c r="B25" s="17" t="s">
        <v>1</v>
      </c>
      <c r="C25" s="17" t="s">
        <v>1</v>
      </c>
      <c r="D25" s="17" t="s">
        <v>1</v>
      </c>
      <c r="E25" s="16" t="s">
        <v>104</v>
      </c>
      <c r="F25" s="16" t="s">
        <v>64</v>
      </c>
      <c r="G25" s="19">
        <v>40</v>
      </c>
      <c r="H25" s="12"/>
      <c r="I25" s="12">
        <v>1</v>
      </c>
      <c r="J25" s="12"/>
      <c r="K25" s="12">
        <f>ROUND(H25*I25*J25, 2)</f>
        <v>0</v>
      </c>
      <c r="L25" s="18" t="s">
        <v>1</v>
      </c>
      <c r="M25" s="18" t="s">
        <v>1</v>
      </c>
      <c r="N25" s="12" t="str">
        <f>'ZBIORCZE ZESTAWIENIE KOSZTÓW'!B7</f>
        <v> </v>
      </c>
      <c r="O25" s="16" t="s">
        <v>1</v>
      </c>
    </row>
    <row r="26" ht="15" outlineLevel="2">
      <c r="A26" s="16" t="s">
        <v>107</v>
      </c>
      <c r="B26" s="17" t="s">
        <v>1</v>
      </c>
      <c r="C26" s="17" t="s">
        <v>1</v>
      </c>
      <c r="D26" s="17" t="s">
        <v>1</v>
      </c>
      <c r="E26" s="16" t="s">
        <v>106</v>
      </c>
      <c r="F26" s="16" t="s">
        <v>64</v>
      </c>
      <c r="G26" s="19">
        <v>40</v>
      </c>
      <c r="H26" s="12"/>
      <c r="I26" s="12">
        <v>1</v>
      </c>
      <c r="J26" s="12"/>
      <c r="K26" s="12">
        <f>ROUND(H26*I26*J26, 2)</f>
        <v>0</v>
      </c>
      <c r="L26" s="18" t="s">
        <v>1</v>
      </c>
      <c r="M26" s="18" t="s">
        <v>1</v>
      </c>
      <c r="N26" s="12" t="str">
        <f>'ZBIORCZE ZESTAWIENIE KOSZTÓW'!B7</f>
        <v> </v>
      </c>
      <c r="O26" s="16" t="s">
        <v>1</v>
      </c>
    </row>
    <row r="27" ht="15" outlineLevel="1">
      <c r="A27" s="13" t="s">
        <v>108</v>
      </c>
      <c r="B27" s="10" t="s">
        <v>1</v>
      </c>
      <c r="C27" s="10" t="s">
        <v>1</v>
      </c>
      <c r="D27" s="10" t="s">
        <v>1</v>
      </c>
      <c r="E27" s="13" t="s">
        <v>45</v>
      </c>
      <c r="F27" s="10" t="s">
        <v>1</v>
      </c>
      <c r="G27" s="10" t="s">
        <v>1</v>
      </c>
      <c r="H27" s="10" t="s">
        <v>1</v>
      </c>
      <c r="I27" s="10" t="s">
        <v>1</v>
      </c>
      <c r="J27" s="10" t="s">
        <v>1</v>
      </c>
      <c r="K27" s="21">
        <f>SUM(K28:K34)</f>
        <v>0</v>
      </c>
      <c r="L27" s="10" t="s">
        <v>1</v>
      </c>
      <c r="M27" s="10" t="s">
        <v>1</v>
      </c>
      <c r="N27" s="12" t="str">
        <f>'ZBIORCZE ZESTAWIENIE KOSZTÓW'!B7</f>
        <v> </v>
      </c>
      <c r="O27" s="16" t="s">
        <v>1</v>
      </c>
    </row>
    <row r="28" ht="15" outlineLevel="2">
      <c r="A28" s="16" t="s">
        <v>110</v>
      </c>
      <c r="B28" s="17" t="s">
        <v>1</v>
      </c>
      <c r="C28" s="17" t="s">
        <v>1</v>
      </c>
      <c r="D28" s="17" t="s">
        <v>1</v>
      </c>
      <c r="E28" s="16" t="s">
        <v>109</v>
      </c>
      <c r="F28" s="16" t="s">
        <v>68</v>
      </c>
      <c r="G28" s="19">
        <v>349.2</v>
      </c>
      <c r="H28" s="12"/>
      <c r="I28" s="12">
        <v>1</v>
      </c>
      <c r="J28" s="12"/>
      <c r="K28" s="12">
        <f>ROUND(H28*I28*J28, 2)</f>
        <v>0</v>
      </c>
      <c r="L28" s="18" t="s">
        <v>1</v>
      </c>
      <c r="M28" s="18" t="s">
        <v>1</v>
      </c>
      <c r="N28" s="12" t="str">
        <f>'ZBIORCZE ZESTAWIENIE KOSZTÓW'!B7</f>
        <v> </v>
      </c>
      <c r="O28" s="16" t="s">
        <v>1</v>
      </c>
    </row>
    <row r="29" ht="15" outlineLevel="2">
      <c r="A29" s="16" t="s">
        <v>112</v>
      </c>
      <c r="B29" s="17" t="s">
        <v>1</v>
      </c>
      <c r="C29" s="17" t="s">
        <v>1</v>
      </c>
      <c r="D29" s="17" t="s">
        <v>1</v>
      </c>
      <c r="E29" s="16" t="s">
        <v>111</v>
      </c>
      <c r="F29" s="16" t="s">
        <v>68</v>
      </c>
      <c r="G29" s="19">
        <v>349.2</v>
      </c>
      <c r="H29" s="12"/>
      <c r="I29" s="12">
        <v>1</v>
      </c>
      <c r="J29" s="12"/>
      <c r="K29" s="12">
        <f>ROUND(H29*I29*J29, 2)</f>
        <v>0</v>
      </c>
      <c r="L29" s="18" t="s">
        <v>1</v>
      </c>
      <c r="M29" s="18" t="s">
        <v>1</v>
      </c>
      <c r="N29" s="12" t="str">
        <f>'ZBIORCZE ZESTAWIENIE KOSZTÓW'!B7</f>
        <v> </v>
      </c>
      <c r="O29" s="16" t="s">
        <v>1</v>
      </c>
    </row>
    <row r="30" ht="15" outlineLevel="2">
      <c r="A30" s="16" t="s">
        <v>114</v>
      </c>
      <c r="B30" s="17" t="s">
        <v>1</v>
      </c>
      <c r="C30" s="17" t="s">
        <v>1</v>
      </c>
      <c r="D30" s="17" t="s">
        <v>1</v>
      </c>
      <c r="E30" s="16" t="s">
        <v>113</v>
      </c>
      <c r="F30" s="16" t="s">
        <v>68</v>
      </c>
      <c r="G30" s="19">
        <v>349.2</v>
      </c>
      <c r="H30" s="12"/>
      <c r="I30" s="12">
        <v>1</v>
      </c>
      <c r="J30" s="12"/>
      <c r="K30" s="12">
        <f>ROUND(H30*I30*J30, 2)</f>
        <v>0</v>
      </c>
      <c r="L30" s="18" t="s">
        <v>1</v>
      </c>
      <c r="M30" s="18" t="s">
        <v>1</v>
      </c>
      <c r="N30" s="12" t="str">
        <f>'ZBIORCZE ZESTAWIENIE KOSZTÓW'!B7</f>
        <v> </v>
      </c>
      <c r="O30" s="16" t="s">
        <v>1</v>
      </c>
    </row>
    <row r="31" ht="15" outlineLevel="2">
      <c r="A31" s="16" t="s">
        <v>116</v>
      </c>
      <c r="B31" s="17" t="s">
        <v>1</v>
      </c>
      <c r="C31" s="17" t="s">
        <v>1</v>
      </c>
      <c r="D31" s="17" t="s">
        <v>1</v>
      </c>
      <c r="E31" s="16" t="s">
        <v>115</v>
      </c>
      <c r="F31" s="16" t="s">
        <v>117</v>
      </c>
      <c r="G31" s="19">
        <v>116.1</v>
      </c>
      <c r="H31" s="12"/>
      <c r="I31" s="12">
        <v>1</v>
      </c>
      <c r="J31" s="12"/>
      <c r="K31" s="12">
        <f>ROUND(H31*I31*J31, 2)</f>
        <v>0</v>
      </c>
      <c r="L31" s="18" t="s">
        <v>1</v>
      </c>
      <c r="M31" s="18" t="s">
        <v>1</v>
      </c>
      <c r="N31" s="12" t="str">
        <f>'ZBIORCZE ZESTAWIENIE KOSZTÓW'!B7</f>
        <v> </v>
      </c>
      <c r="O31" s="16" t="s">
        <v>1</v>
      </c>
    </row>
    <row r="32" ht="15" outlineLevel="2">
      <c r="A32" s="16" t="s">
        <v>119</v>
      </c>
      <c r="B32" s="17" t="s">
        <v>1</v>
      </c>
      <c r="C32" s="17" t="s">
        <v>1</v>
      </c>
      <c r="D32" s="17" t="s">
        <v>1</v>
      </c>
      <c r="E32" s="16" t="s">
        <v>118</v>
      </c>
      <c r="F32" s="16" t="s">
        <v>68</v>
      </c>
      <c r="G32" s="19">
        <v>349.2</v>
      </c>
      <c r="H32" s="12"/>
      <c r="I32" s="12">
        <v>1</v>
      </c>
      <c r="J32" s="12"/>
      <c r="K32" s="12">
        <f>ROUND(H32*I32*J32, 2)</f>
        <v>0</v>
      </c>
      <c r="L32" s="18" t="s">
        <v>1</v>
      </c>
      <c r="M32" s="18" t="s">
        <v>1</v>
      </c>
      <c r="N32" s="12" t="str">
        <f>'ZBIORCZE ZESTAWIENIE KOSZTÓW'!B7</f>
        <v> </v>
      </c>
      <c r="O32" s="16" t="s">
        <v>1</v>
      </c>
    </row>
    <row r="33" ht="15" outlineLevel="2">
      <c r="A33" s="16" t="s">
        <v>121</v>
      </c>
      <c r="B33" s="17" t="s">
        <v>1</v>
      </c>
      <c r="C33" s="17" t="s">
        <v>1</v>
      </c>
      <c r="D33" s="17" t="s">
        <v>1</v>
      </c>
      <c r="E33" s="16" t="s">
        <v>120</v>
      </c>
      <c r="F33" s="16" t="s">
        <v>68</v>
      </c>
      <c r="G33" s="19">
        <v>349.2</v>
      </c>
      <c r="H33" s="12"/>
      <c r="I33" s="12">
        <v>1</v>
      </c>
      <c r="J33" s="12"/>
      <c r="K33" s="12">
        <f>ROUND(H33*I33*J33, 2)</f>
        <v>0</v>
      </c>
      <c r="L33" s="18" t="s">
        <v>1</v>
      </c>
      <c r="M33" s="18" t="s">
        <v>1</v>
      </c>
      <c r="N33" s="12" t="str">
        <f>'ZBIORCZE ZESTAWIENIE KOSZTÓW'!B7</f>
        <v> </v>
      </c>
      <c r="O33" s="16" t="s">
        <v>1</v>
      </c>
    </row>
    <row r="34" ht="15" outlineLevel="2">
      <c r="A34" s="16" t="s">
        <v>123</v>
      </c>
      <c r="B34" s="17" t="s">
        <v>1</v>
      </c>
      <c r="C34" s="17" t="s">
        <v>1</v>
      </c>
      <c r="D34" s="17" t="s">
        <v>1</v>
      </c>
      <c r="E34" s="16" t="s">
        <v>122</v>
      </c>
      <c r="F34" s="16" t="s">
        <v>68</v>
      </c>
      <c r="G34" s="19">
        <v>-349.2</v>
      </c>
      <c r="H34" s="12"/>
      <c r="I34" s="12">
        <v>0.6</v>
      </c>
      <c r="J34" s="12"/>
      <c r="K34" s="12">
        <f>ROUND(H34*I34*J34, 2)</f>
        <v>0</v>
      </c>
      <c r="L34" s="18" t="s">
        <v>1</v>
      </c>
      <c r="M34" s="18" t="s">
        <v>1</v>
      </c>
      <c r="N34" s="12" t="str">
        <f>'ZBIORCZE ZESTAWIENIE KOSZTÓW'!B7</f>
        <v> </v>
      </c>
      <c r="O34" s="16" t="s">
        <v>1</v>
      </c>
    </row>
  </sheetData>
  <mergeCells>
    <mergeCell ref="A1:O1"/>
    <mergeCell ref="A2:B2"/>
    <mergeCell ref="C2:O2"/>
    <mergeCell ref="A3:B3"/>
    <mergeCell ref="C3:O3"/>
  </mergeCells>
  <pageMargins left="0.7" right="0.7" top="0.75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KARTA TYTUŁOWA</vt:lpstr>
      <vt:lpstr>ZBIORCZE ZESTAWIENIE KOSZTÓW</vt:lpstr>
      <vt:lpstr>LISTA NR 1</vt:lpstr>
    </vt:vector>
  </TitlesOfParts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2017-12-11T13:35:59Z</dcterms:created>
  <dcterms:modified xsi:type="dcterms:W3CDTF">2017-12-11T12:35:59Z</dcterms:modified>
</cp:coreProperties>
</file>