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5240"/>
  <workbookPr defaultThemeVersion="124226"/>
  <sheets>
    <sheet name="KARTA TYTUŁOWA" sheetId="1" r:id="rId2"/>
    <sheet name="ZBIORCZE ZESTAWIENIE KOSZTÓW" sheetId="2" r:id="rId3"/>
    <sheet name="LISTA NR 1" sheetId="3" r:id="rId4"/>
  </sheets>
  <calcPr calcId="125725" iterateDelta="0.001"/>
  <oleSize ref="A1"/>
</workbook>
</file>

<file path=xl/sharedStrings.xml><?xml version="1.0" encoding="utf-8"?>
<sst xmlns="http://schemas.openxmlformats.org/spreadsheetml/2006/main" count="175">
  <si>
    <t>FORMULARZ OFERTOWY</t>
  </si>
  <si>
    <t/>
  </si>
  <si>
    <t>Oczyszczalnia ścieków w m. Świeradów Zdrój.</t>
  </si>
  <si>
    <t>Budowa:</t>
  </si>
  <si>
    <t xml:space="preserve">
</t>
  </si>
  <si>
    <t>Obiekt lub rodzaj robót:</t>
  </si>
  <si>
    <t>Komunikacja</t>
  </si>
  <si>
    <t>Inwestor:</t>
  </si>
  <si>
    <t>Gmina Miejska Świeradów-Zdrój 
ul. 11 Listopada 35
59-850 Świeradów-Zdrój</t>
  </si>
  <si>
    <t>Jednostka opracowująca kosztorys:</t>
  </si>
  <si>
    <t xml:space="preserve">AZE Zając, Kościółek Spółka Jawna
34-625 Skrzydlna 101
</t>
  </si>
  <si>
    <t>Data opracowania:</t>
  </si>
  <si>
    <t>2017-11-27</t>
  </si>
  <si>
    <t>Wykonawca:</t>
  </si>
  <si>
    <t>Data:</t>
  </si>
  <si>
    <t>Lp</t>
  </si>
  <si>
    <t>Kod branży</t>
  </si>
  <si>
    <t>Oznaczenie arkusza</t>
  </si>
  <si>
    <t>Nazwa elementu</t>
  </si>
  <si>
    <t>Wartość</t>
  </si>
  <si>
    <t>Oszczędności netto</t>
  </si>
  <si>
    <t>Komentarz</t>
  </si>
  <si>
    <t>Wskaźnik techniczno-ekonomiczny</t>
  </si>
  <si>
    <t>Powierzchnia obiektu</t>
  </si>
  <si>
    <t>Jednostka</t>
  </si>
  <si>
    <t>Udział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</si>
  <si>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</si>
  <si>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</si>
  <si>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</si>
  <si>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</si>
  <si>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</si>
  <si>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</si>
  <si>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</si>
  <si>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</si>
  <si>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</si>
  <si>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</si>
  <si>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</si>
  <si>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</si>
  <si>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 </t>
  </si>
  <si>
    <t xml:space="preserve">Kosztorys </t>
  </si>
  <si>
    <t>ELEMENT 2.1</t>
  </si>
  <si>
    <t>Drogi wewnętrzne projektowane</t>
  </si>
  <si>
    <t>ELEMENT 2.2</t>
  </si>
  <si>
    <t>Chodniki projektowane</t>
  </si>
  <si>
    <t>ELEMENT 2.3</t>
  </si>
  <si>
    <t>Remont istniejące drogi</t>
  </si>
  <si>
    <t>ELEMENT 2.4</t>
  </si>
  <si>
    <t>Schody terenowe</t>
  </si>
  <si>
    <t>ELEMENT 2.5</t>
  </si>
  <si>
    <t>Ogrodzenie oczyszczalni</t>
  </si>
  <si>
    <t>ELEMENT 2.6</t>
  </si>
  <si>
    <t>Barierki w nasypie i schodach</t>
  </si>
  <si>
    <t>Dane wyjściowe</t>
  </si>
  <si>
    <t>Odniesienie do dokumentacji przetargowej</t>
  </si>
  <si>
    <t>Kod indywidualny</t>
  </si>
  <si>
    <t>Podstawa</t>
  </si>
  <si>
    <t>Opis robót</t>
  </si>
  <si>
    <t>Szacowany obmiar projektanta</t>
  </si>
  <si>
    <t>Obmiar zweryfikowany przez wykonawcę</t>
  </si>
  <si>
    <t>Krotność</t>
  </si>
  <si>
    <t>Cena jednostkowa netto</t>
  </si>
  <si>
    <t>Przykładowi producenci referencyjni</t>
  </si>
  <si>
    <t>Uwagi oferenta</t>
  </si>
  <si>
    <t>Notatka</t>
  </si>
  <si>
    <t>13</t>
  </si>
  <si>
    <t>14</t>
  </si>
  <si>
    <t>15</t>
  </si>
  <si>
    <t>2.1</t>
  </si>
  <si>
    <t>Koryta wykonywane na całej szerokości jezdni i chodników, mechanicznie, głębokość 49·cm, kategoria gruntu II-VI</t>
  </si>
  <si>
    <t xml:space="preserve">  25</t>
  </si>
  <si>
    <t>m2</t>
  </si>
  <si>
    <t>Załadunek i odwóz urobku samochodami samowyładowczymi do 1·km, w ziemi uprzednio zmagazynowanej w hałdach, koparka 0,40·m3, grunt kategorii IV</t>
  </si>
  <si>
    <t xml:space="preserve">  26</t>
  </si>
  <si>
    <t>m3</t>
  </si>
  <si>
    <t>Profilowanie i zagęszczanie podłoża pod warstwy konstrukcyjne nawierzchni, wykonywane mechanicznie, kategoria gruntu II-VI</t>
  </si>
  <si>
    <t xml:space="preserve">  27</t>
  </si>
  <si>
    <t>Ławy pod krawężniki, betonowa z oporem z betonu C12/15</t>
  </si>
  <si>
    <t xml:space="preserve">  28</t>
  </si>
  <si>
    <t>Ławy pod krawężniki, dodatek za wykonanie ławy betonowej na łukach o promieniu do 40·m</t>
  </si>
  <si>
    <t xml:space="preserve">  29</t>
  </si>
  <si>
    <t>Krawężniki betonowe, wystające 15x30·cm na podsypce cementowo-piaskowej</t>
  </si>
  <si>
    <t xml:space="preserve">  30</t>
  </si>
  <si>
    <t>m</t>
  </si>
  <si>
    <t>Krawężniki betonowe, dodatek za ustawienie krawężników na łukach o promieniu do 10·m</t>
  </si>
  <si>
    <t xml:space="preserve">  31</t>
  </si>
  <si>
    <t>Podbudowy z kruszyw łamanych, warstwa dolna, po zagęszczeniu 30·cm</t>
  </si>
  <si>
    <t xml:space="preserve">  32</t>
  </si>
  <si>
    <t>Podbudowy z kruszyw łamanych, warstwa górna, po zagęszczeniu 15·cm</t>
  </si>
  <si>
    <t xml:space="preserve">  33</t>
  </si>
  <si>
    <t>Chodniki z kostki brukowej betonowej, grubość 8·cm, podsypka cementowo-piaskowa z wypełnieniem spoin piaskiem</t>
  </si>
  <si>
    <t xml:space="preserve">  34</t>
  </si>
  <si>
    <t>Odwodnienie liniowe z korytek betonowych przykrytych rusztem żeliwnym: korytka o szer.100mm, L=7m ( 1m ), korytka szer.100mm L=1.50m ( 2x 0.5m ), ruszt żeliwny szczelinowy  L=0.5m ( 18 elementów), ścianka szczelna (2 szt.)</t>
  </si>
  <si>
    <t xml:space="preserve">  35</t>
  </si>
  <si>
    <t>Studzienka z osanikiem KS100</t>
  </si>
  <si>
    <t xml:space="preserve">  36</t>
  </si>
  <si>
    <t>szt</t>
  </si>
  <si>
    <t>Uszczelnienie taśmą bitumiczną styku korytek z krawężnikiem
R = 0,955   M = 1,000   S = 1,000</t>
  </si>
  <si>
    <t xml:space="preserve">  37</t>
  </si>
  <si>
    <t>Kanały z rur typu PVC SDR 34 łączone na wcisk, Fi·110·mm</t>
  </si>
  <si>
    <t xml:space="preserve">  38</t>
  </si>
  <si>
    <t>Kształtki PVC kanalizacyjne jednokielichowe łączone na wcisk, Fi·110·mm - kolana 45 st.</t>
  </si>
  <si>
    <t xml:space="preserve">  39</t>
  </si>
  <si>
    <t>2.2</t>
  </si>
  <si>
    <t>Koryta wykonywane na całej szerokości jezdni i chodników, mechanicznie, głębokość 26·cm, kategoria gruntu II-VI</t>
  </si>
  <si>
    <t xml:space="preserve">  40</t>
  </si>
  <si>
    <t>Koryta wykonywane na całej szerokości jezdni i chodników, ręcznie, głębokość 26·cm, kategoria gruntu III-IV</t>
  </si>
  <si>
    <t xml:space="preserve">  41</t>
  </si>
  <si>
    <t xml:space="preserve">  42</t>
  </si>
  <si>
    <t xml:space="preserve">  43</t>
  </si>
  <si>
    <t>Ławy pod obrzeża, betonowa z betonu C12/15</t>
  </si>
  <si>
    <t xml:space="preserve">  44</t>
  </si>
  <si>
    <t>Obrzeża betonowe, 20x6·cm na podsypce piaskowej z wypełnieniem spoin zaprawą cementową</t>
  </si>
  <si>
    <t xml:space="preserve">  45</t>
  </si>
  <si>
    <t>Obrzeża betonowe, dodatek za ustawienie na łukach o promieniu do 10·m</t>
  </si>
  <si>
    <t xml:space="preserve">  46</t>
  </si>
  <si>
    <t xml:space="preserve">  47</t>
  </si>
  <si>
    <t>Chodniki z kostki brukowej betonowej, grubość 6·cm, podsypka piaskowa z wypełnieniem spoin piaskiem</t>
  </si>
  <si>
    <t xml:space="preserve">  48</t>
  </si>
  <si>
    <t>2.3</t>
  </si>
  <si>
    <t>Rozebranie nawierzchni z kostki brukowej wibroprasowanej gr. 8 cm</t>
  </si>
  <si>
    <t xml:space="preserve">  49</t>
  </si>
  <si>
    <t>Wyrównanie istniejącej podbudowy (zagęszczenie mechaniczne), tłuczniem sortowanym, warstwa po zagęszczeniu 5·cm</t>
  </si>
  <si>
    <t xml:space="preserve">  50</t>
  </si>
  <si>
    <t>Nawierzchnia z kostki brukowej betonowej, grubość 8·cm, podsypka piaskowa z wypełnieniem spoin piaskiem - kostka z odzysku 65%</t>
  </si>
  <si>
    <t xml:space="preserve">  51</t>
  </si>
  <si>
    <t>2.4</t>
  </si>
  <si>
    <t>Koryta wykonywane na całej szerokości jezdni i chodników, mechanicznie, głębokość 36·cm, kategoria gruntu II-VI</t>
  </si>
  <si>
    <t xml:space="preserve">  52</t>
  </si>
  <si>
    <t xml:space="preserve">  53</t>
  </si>
  <si>
    <t>Podbudowy z wysiek kamiennych, po zagęszczeniu 20·cm</t>
  </si>
  <si>
    <t xml:space="preserve">  54</t>
  </si>
  <si>
    <t>Podbudowy betonowe C12/15, bez dylatacji, grubość warstwy po zagęszczeniu 12·cm</t>
  </si>
  <si>
    <t xml:space="preserve">  55</t>
  </si>
  <si>
    <t>Podbudowy betonowe, bez dylatacji, potrącenie za 2·cm grubości warstwy</t>
  </si>
  <si>
    <t xml:space="preserve">  56</t>
  </si>
  <si>
    <t xml:space="preserve">  57</t>
  </si>
  <si>
    <t>Obrzeża betonowe, 30x8·cm na podsypce piaskowej z wypełnieniem spoin zaprawą cementową</t>
  </si>
  <si>
    <t xml:space="preserve">  58</t>
  </si>
  <si>
    <t xml:space="preserve">  59</t>
  </si>
  <si>
    <t>Nawierzchnia schodów z kostki brukowej betonowej, grubość 6·cm, podsypka piaskowa z wypełnieniem spoin piaskiem</t>
  </si>
  <si>
    <t xml:space="preserve">  60</t>
  </si>
  <si>
    <t>Ławy betonowa z betonu c12/15 pod nawierzchnię z kostki</t>
  </si>
  <si>
    <t xml:space="preserve">  61</t>
  </si>
  <si>
    <t>Cokół z betonu C12/15</t>
  </si>
  <si>
    <t xml:space="preserve">  62</t>
  </si>
  <si>
    <t>Kotwienie oporęczowania - kotwa rozprężna fi 12mm L=600mm
R = 0,955   M = 1,000   S = 1,000</t>
  </si>
  <si>
    <t xml:space="preserve">  63</t>
  </si>
  <si>
    <t>2.5</t>
  </si>
  <si>
    <t>Demontaż ogrodzenia z siatki na słupkach stalowych</t>
  </si>
  <si>
    <t xml:space="preserve">  64</t>
  </si>
  <si>
    <t>Wiercenie otworów Fi 30cm w gruncie kat. II gł. 0,9m</t>
  </si>
  <si>
    <t xml:space="preserve">  65</t>
  </si>
  <si>
    <t>Wiercenie otworów Fi 40cm w gruncie kat. II gł. 1,10m</t>
  </si>
  <si>
    <t xml:space="preserve">  66</t>
  </si>
  <si>
    <t>Betonowanie słupków ogrodzeniowych fi 42mm betonem C12/15</t>
  </si>
  <si>
    <t xml:space="preserve">  67</t>
  </si>
  <si>
    <t>Betonowanie słupków ogrodzeniowych z profili zamkniętych 100x100x3mm betonem C12/15</t>
  </si>
  <si>
    <t xml:space="preserve">  68</t>
  </si>
  <si>
    <t>Cokół z belek żelbetowych h=220mm grubości 60mm</t>
  </si>
  <si>
    <t xml:space="preserve">  69</t>
  </si>
  <si>
    <t>Furtka z elementów stalowych h=1,75 szer. 1,20 ( 1 szt.)</t>
  </si>
  <si>
    <t xml:space="preserve">  70</t>
  </si>
  <si>
    <t>Ogrodzenie z paneli stalowych h=1,55m szer. 2,40m</t>
  </si>
  <si>
    <t xml:space="preserve">  71</t>
  </si>
  <si>
    <t>Kotwienie słupków ogrodzeniowych do muru oporowego - kotwa rozporowa fi 12mm L=100mm
R = 0,955   M = 1,000   S = 1,000</t>
  </si>
  <si>
    <t xml:space="preserve">  72</t>
  </si>
  <si>
    <t>2.6</t>
  </si>
  <si>
    <t>Montaż barierek ze stali ocynkowanej</t>
  </si>
  <si>
    <t xml:space="preserve">  73</t>
  </si>
  <si>
    <t>t</t>
  </si>
  <si>
    <t>Koszt wykonanie elementów barierek ze stali ocynkowanej</t>
  </si>
  <si>
    <t xml:space="preserve">  74</t>
  </si>
  <si>
    <t>kg</t>
  </si>
  <si>
    <t>Kotwienie barierek do podłoża - kotwy rozporowe ocynkowane M12/20
R = 0,955   M = 1,000   S = 1,000</t>
  </si>
  <si>
    <t xml:space="preserve">  75</t>
  </si>
</sst>
</file>

<file path=xl/styles.xml><?xml version="1.0" encoding="utf-8"?>
<styleSheet xmlns="http://schemas.openxmlformats.org/spreadsheetml/2006/main">
  <numFmts count="1">
    <numFmt numFmtId="50" formatCode="# ### ### ##0.00####"/>
  </numFmts>
  <fonts count="4">
    <font>
      <name val="Calibri"/>
      <family val="2"/>
      <color theme="1"/>
      <sz val="11"/>
      <scheme val="minor"/>
    </font>
    <font>
      <name val="Calibri"/>
      <family val="2"/>
      <b/>
      <color rgb="800000"/>
      <sz val="18"/>
      <scheme val="minor"/>
    </font>
    <font>
      <name val="Calibri"/>
      <family val="2"/>
      <color theme="1"/>
      <sz val="16"/>
      <scheme val="minor"/>
    </font>
    <font>
      <name val="Calibri"/>
      <family val="2"/>
      <color theme="1"/>
      <sz val="18"/>
      <scheme val="minor"/>
    </font>
  </fonts>
  <fills count="7">
    <fill>
      <patternFill>
        <fgColor auto="1"/>
        <bgColor auto="1"/>
      </patternFill>
    </fill>
    <fill>
      <patternFill patternType="gray125">
        <fgColor auto="1"/>
        <bgColor auto="1"/>
      </patternFill>
    </fill>
    <fill>
      <patternFill patternType="solid">
        <fgColor rgb="D0605D"/>
        <bgColor auto="1"/>
      </patternFill>
    </fill>
    <fill>
      <patternFill patternType="solid">
        <fgColor rgb="FFFFCC"/>
        <bgColor auto="1"/>
      </patternFill>
    </fill>
    <fill>
      <patternFill patternType="solid">
        <fgColor rgb="CCCCCC"/>
        <bgColor auto="1"/>
      </patternFill>
    </fill>
    <fill>
      <patternFill patternType="solid">
        <fgColor rgb="F09CB8"/>
        <bgColor auto="1"/>
      </patternFill>
    </fill>
    <fill>
      <patternFill patternType="solid">
        <fgColor rgb="FFFFFF"/>
        <bgColor auto="1"/>
      </patternFill>
    </fill>
  </fills>
  <borders count="4">
    <border outline="0">
      <left>
        <color auto="1"/>
      </left>
      <right>
        <color auto="1"/>
      </right>
      <top>
        <color auto="1"/>
      </top>
      <bottom>
        <color auto="1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>
        <color auto="1"/>
      </diagonal>
      <vertical>
        <color auto="1"/>
      </vertical>
      <horizontal>
        <color auto="1"/>
      </horizontal>
    </border>
    <border outline="0">
      <left style="thin">
        <color indexed="8"/>
      </left>
      <right style="thin">
        <color indexed="8"/>
      </right>
      <top style="thin">
        <color indexed="8"/>
      </top>
      <bottom>
        <color indexed="8"/>
      </bottom>
      <diagonal>
        <color auto="1"/>
      </diagonal>
      <vertical>
        <color auto="1"/>
      </vertical>
      <horizontal>
        <color auto="1"/>
      </horizontal>
    </border>
  </borders>
  <cellStyleXfs count="1">
    <xf numFmtId="0" fontId="0" fillId="0" borderId="0" xfId="0"/>
  </cellStyleXfs>
  <cellXfs count="22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1" xfId="0" applyFont="1" applyAlignment="1">
      <alignment horizontal="center" vertical="center" wrapText="1"/>
    </xf>
    <xf numFmtId="49" fontId="1" fillId="0" borderId="1" xfId="0" applyFont="1" applyBorder="1" applyAlignment="1">
      <alignment vertical="top" wrapText="1"/>
    </xf>
    <xf numFmtId="49" fontId="2" fillId="0" borderId="1" xfId="0" applyFont="1" applyBorder="1" applyAlignment="1">
      <alignment vertical="top" wrapText="1"/>
    </xf>
    <xf numFmtId="49" fontId="0" fillId="2" borderId="2" xfId="0" applyFill="1" applyAlignment="1">
      <alignment vertical="top" wrapText="1"/>
    </xf>
    <xf numFmtId="49" fontId="0" fillId="3" borderId="2" xfId="0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4" borderId="1" xfId="0" applyFill="1" applyBorder="1"/>
    <xf numFmtId="0" fontId="0" fillId="5" borderId="1" xfId="0" applyFill="1" applyBorder="1"/>
    <xf numFmtId="49" fontId="0" fillId="4" borderId="1" xfId="0" applyFill="1" applyBorder="1">
      <alignment vertical="top" wrapText="1"/>
    </xf>
    <xf numFmtId="50" fontId="0" fillId="3" borderId="1" xfId="0" applyFill="1" applyAlignment="1">
      <alignment wrapText="1"/>
    </xf>
    <xf numFmtId="49" fontId="0" fillId="5" borderId="1" xfId="0" applyFill="1" applyBorder="1">
      <alignment vertical="top" wrapText="1"/>
    </xf>
    <xf numFmtId="50" fontId="0" fillId="0" borderId="1" xfId="0" applyNumberFormat="1" applyBorder="1">
      <alignment wrapText="1"/>
    </xf>
    <xf numFmtId="50" fontId="0" fillId="4" borderId="1" xfId="0" applyNumberFormat="1">
      <alignment wrapText="1"/>
    </xf>
    <xf numFmtId="49" fontId="0" fillId="6" borderId="1" xfId="0" applyFill="1" applyAlignment="1">
      <alignment vertical="top" wrapText="1"/>
    </xf>
    <xf numFmtId="0" fontId="0" fillId="6" borderId="1" xfId="0" applyFill="1" applyBorder="1"/>
    <xf numFmtId="0" fontId="0" fillId="3" borderId="1" xfId="0" applyFill="1" applyAlignment="1"/>
    <xf numFmtId="50" fontId="0" fillId="6" borderId="1" xfId="0" applyNumberFormat="1">
      <alignment wrapText="1"/>
    </xf>
    <xf>
      <protection locked="0"/>
    </xf>
    <xf numFmtId="50" fontId="0" fillId="5" borderId="1" xfId="0" applyNumberFormat="1">
      <alignment wrapText="1"/>
    </xf>
  </cellXfs>
  <cellStyles count="1">
    <cellStyle name="Normal" xfId="0"/>
  </cellStyles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sharedStrings.xml" Type="http://schemas.openxmlformats.org/officeDocument/2006/relationships/sharedStrings" Id="rId5" /><Relationship Target="theme/theme1.xml" Type="http://schemas.openxmlformats.org/officeDocument/2006/relationships/theme" Id="rId6" /></Relationships>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2"/>
  <cols>
    <col min="1" max="1" width="49" customWidth="1"/>
    <col min="2" max="2" width="71" customWidth="1"/>
  </cols>
  <sheetData>
    <row r="1" ht="15">
      <c r="A1" s="2"/>
      <c r="B1" s="2"/>
    </row>
    <row r="4" ht="15">
      <c r="A4" s="3" t="s">
        <v>0</v>
      </c>
      <c r="B4" s="4" t="s">
        <v>1</v>
      </c>
    </row>
    <row r="6" ht="15">
      <c r="A6" s="3" t="s">
        <v>2</v>
      </c>
      <c r="B6" s="4" t="s">
        <v>1</v>
      </c>
    </row>
    <row r="8" ht="15">
      <c r="A8" s="4" t="s">
        <v>3</v>
      </c>
      <c r="B8" s="5" t="s">
        <v>4</v>
      </c>
    </row>
    <row r="9" ht="15">
      <c r="A9" s="4" t="s">
        <v>5</v>
      </c>
      <c r="B9" s="5" t="s">
        <v>6</v>
      </c>
    </row>
    <row r="10" ht="15">
      <c r="A10" s="4" t="s">
        <v>7</v>
      </c>
      <c r="B10" s="5" t="s">
        <v>8</v>
      </c>
    </row>
    <row r="11" ht="15">
      <c r="A11" s="4" t="s">
        <v>9</v>
      </c>
      <c r="B11" s="5" t="s">
        <v>10</v>
      </c>
    </row>
    <row r="12" ht="15">
      <c r="A12" s="4" t="s">
        <v>11</v>
      </c>
      <c r="B12" s="5" t="s">
        <v>12</v>
      </c>
    </row>
  </sheetData>
  <mergeCells>
    <mergeCell ref="A4:B4"/>
    <mergeCell ref="A6:B6"/>
  </mergeCells>
  <pageMargins left="0.7" right="0.7" top="0.75" bottom="0.75" header="0.3" footer="0.3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19"/>
  <cols>
    <col min="1" max="2" width="11" customWidth="1"/>
    <col min="3" max="3" width="16" customWidth="1"/>
    <col min="4" max="4" width="42" customWidth="1"/>
    <col min="5" max="5" width="14" customWidth="1"/>
    <col min="6" max="8" width="14" customWidth="1" outlineLevel="1" collapsed="1"/>
    <col min="9" max="9" width="14" customWidth="1"/>
    <col min="10" max="12" width="14" customWidth="1" outlineLevel="1" collapsed="1"/>
  </cols>
  <sheetData>
    <row r="1" ht="15">
      <c r="A1" s="6" t="s">
        <v>2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</row>
    <row r="2" ht="15">
      <c r="A2" s="7" t="s">
        <v>13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</row>
    <row r="3" ht="15">
      <c r="A3" s="7" t="s">
        <v>14</v>
      </c>
      <c r="B3" s="7" t="s">
        <v>1</v>
      </c>
      <c r="C3" s="7" t="s">
        <v>12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</row>
    <row r="5" ht="1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ht="15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  <c r="K6" s="1" t="s">
        <v>36</v>
      </c>
      <c r="L6" s="1" t="s">
        <v>37</v>
      </c>
    </row>
    <row r="7" ht="15">
      <c r="A7" s="11" t="s">
        <v>26</v>
      </c>
      <c r="B7" s="11" t="s">
        <v>38</v>
      </c>
      <c r="C7" s="11" t="s">
        <v>39</v>
      </c>
      <c r="D7" s="11" t="s">
        <v>2</v>
      </c>
      <c r="E7" s="15">
        <f>'LISTA NR 1'!K7</f>
        <v>0</v>
      </c>
      <c r="F7" s="9" t="s">
        <v>1</v>
      </c>
      <c r="G7" s="9" t="s">
        <v>1</v>
      </c>
      <c r="H7" s="9" t="s">
        <v>1</v>
      </c>
      <c r="I7" s="15">
        <f>ROUND(E7/J7, 2)</f>
        <v>0</v>
      </c>
      <c r="J7" s="15">
        <f>E19</f>
        <v>1</v>
      </c>
      <c r="K7" s="15" t="str">
        <f>F19</f>
        <v> </v>
      </c>
      <c r="L7" s="9" t="s">
        <v>1</v>
      </c>
    </row>
    <row r="8" ht="15" outlineLevel="1">
      <c r="A8" s="13" t="s">
        <v>27</v>
      </c>
      <c r="B8" s="13" t="s">
        <v>38</v>
      </c>
      <c r="C8" s="13" t="s">
        <v>40</v>
      </c>
      <c r="D8" s="13" t="s">
        <v>41</v>
      </c>
      <c r="E8" s="21">
        <f>'LISTA NR 1'!K8</f>
        <v>0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10" t="s">
        <v>1</v>
      </c>
      <c r="L8" s="10" t="s">
        <v>1</v>
      </c>
    </row>
    <row r="9" ht="15" outlineLevel="1">
      <c r="A9" s="13" t="s">
        <v>28</v>
      </c>
      <c r="B9" s="13" t="s">
        <v>38</v>
      </c>
      <c r="C9" s="13" t="s">
        <v>42</v>
      </c>
      <c r="D9" s="13" t="s">
        <v>43</v>
      </c>
      <c r="E9" s="21">
        <f>'LISTA NR 1'!K24</f>
        <v>0</v>
      </c>
      <c r="F9" s="10" t="s">
        <v>1</v>
      </c>
      <c r="G9" s="10" t="s">
        <v>1</v>
      </c>
      <c r="H9" s="10" t="s">
        <v>1</v>
      </c>
      <c r="I9" s="10" t="s">
        <v>1</v>
      </c>
      <c r="J9" s="10" t="s">
        <v>1</v>
      </c>
      <c r="K9" s="10" t="s">
        <v>1</v>
      </c>
      <c r="L9" s="10" t="s">
        <v>1</v>
      </c>
    </row>
    <row r="10" ht="15" outlineLevel="1">
      <c r="A10" s="13" t="s">
        <v>29</v>
      </c>
      <c r="B10" s="13" t="s">
        <v>38</v>
      </c>
      <c r="C10" s="13" t="s">
        <v>44</v>
      </c>
      <c r="D10" s="13" t="s">
        <v>45</v>
      </c>
      <c r="E10" s="21">
        <f>'LISTA NR 1'!K34</f>
        <v>0</v>
      </c>
      <c r="F10" s="10" t="s">
        <v>1</v>
      </c>
      <c r="G10" s="10" t="s">
        <v>1</v>
      </c>
      <c r="H10" s="10" t="s">
        <v>1</v>
      </c>
      <c r="I10" s="10" t="s">
        <v>1</v>
      </c>
      <c r="J10" s="10" t="s">
        <v>1</v>
      </c>
      <c r="K10" s="10" t="s">
        <v>1</v>
      </c>
      <c r="L10" s="10" t="s">
        <v>1</v>
      </c>
    </row>
    <row r="11" ht="15" outlineLevel="1">
      <c r="A11" s="13" t="s">
        <v>30</v>
      </c>
      <c r="B11" s="13" t="s">
        <v>38</v>
      </c>
      <c r="C11" s="13" t="s">
        <v>46</v>
      </c>
      <c r="D11" s="13" t="s">
        <v>47</v>
      </c>
      <c r="E11" s="21">
        <f>'LISTA NR 1'!K38</f>
        <v>0</v>
      </c>
      <c r="F11" s="10" t="s">
        <v>1</v>
      </c>
      <c r="G11" s="10" t="s">
        <v>1</v>
      </c>
      <c r="H11" s="10" t="s">
        <v>1</v>
      </c>
      <c r="I11" s="10" t="s">
        <v>1</v>
      </c>
      <c r="J11" s="10" t="s">
        <v>1</v>
      </c>
      <c r="K11" s="10" t="s">
        <v>1</v>
      </c>
      <c r="L11" s="10" t="s">
        <v>1</v>
      </c>
    </row>
    <row r="12" ht="15" outlineLevel="1">
      <c r="A12" s="13" t="s">
        <v>31</v>
      </c>
      <c r="B12" s="13" t="s">
        <v>38</v>
      </c>
      <c r="C12" s="13" t="s">
        <v>48</v>
      </c>
      <c r="D12" s="13" t="s">
        <v>49</v>
      </c>
      <c r="E12" s="21">
        <f>'LISTA NR 1'!K51</f>
        <v>0</v>
      </c>
      <c r="F12" s="10" t="s">
        <v>1</v>
      </c>
      <c r="G12" s="10" t="s">
        <v>1</v>
      </c>
      <c r="H12" s="10" t="s">
        <v>1</v>
      </c>
      <c r="I12" s="10" t="s">
        <v>1</v>
      </c>
      <c r="J12" s="10" t="s">
        <v>1</v>
      </c>
      <c r="K12" s="10" t="s">
        <v>1</v>
      </c>
      <c r="L12" s="10" t="s">
        <v>1</v>
      </c>
    </row>
    <row r="13" ht="15" outlineLevel="1">
      <c r="A13" s="13" t="s">
        <v>32</v>
      </c>
      <c r="B13" s="13" t="s">
        <v>38</v>
      </c>
      <c r="C13" s="13" t="s">
        <v>50</v>
      </c>
      <c r="D13" s="13" t="s">
        <v>51</v>
      </c>
      <c r="E13" s="21">
        <f>'LISTA NR 1'!K61</f>
        <v>0</v>
      </c>
      <c r="F13" s="10" t="s">
        <v>1</v>
      </c>
      <c r="G13" s="10" t="s">
        <v>1</v>
      </c>
      <c r="H13" s="10" t="s">
        <v>1</v>
      </c>
      <c r="I13" s="10" t="s">
        <v>1</v>
      </c>
      <c r="J13" s="10" t="s">
        <v>1</v>
      </c>
      <c r="K13" s="10" t="s">
        <v>1</v>
      </c>
      <c r="L13" s="10" t="s">
        <v>1</v>
      </c>
    </row>
    <row r="18" ht="15">
      <c r="D18" s="8" t="s">
        <v>52</v>
      </c>
    </row>
    <row r="19" ht="15">
      <c r="E19" s="14">
        <v>1</v>
      </c>
      <c r="F19" s="8" t="s">
        <v>38</v>
      </c>
    </row>
  </sheetData>
  <mergeCells>
    <mergeCell ref="A1:L1"/>
    <mergeCell ref="A2:B2"/>
    <mergeCell ref="C2:L2"/>
    <mergeCell ref="A3:B3"/>
    <mergeCell ref="C3:L3"/>
  </mergeCells>
  <pageMargins left="0.7" right="0.7" top="0.75" bottom="0.75" header="0.3" footer="0.3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64"/>
  <cols>
    <col min="1" max="1" width="11" customWidth="1"/>
    <col min="2" max="4" width="11" hidden="1" customWidth="1" outlineLevel="1" collapsed="1"/>
    <col min="5" max="5" width="45" customWidth="1"/>
    <col min="6" max="11" width="14" customWidth="1"/>
    <col min="12" max="13" width="14" customWidth="1" outlineLevel="1" collapsed="1"/>
    <col min="14" max="14" width="9" customWidth="1" outlineLevel="1" collapsed="1"/>
    <col min="15" max="15" width="42" customWidth="1"/>
  </cols>
  <sheetData>
    <row r="1" ht="15">
      <c r="A1" s="6" t="s">
        <v>2</v>
      </c>
      <c r="B1" s="6" t="s">
        <v>1</v>
      </c>
      <c r="C1" s="6" t="s">
        <v>1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6" t="s">
        <v>1</v>
      </c>
      <c r="K1" s="6" t="s">
        <v>1</v>
      </c>
      <c r="L1" s="6" t="s">
        <v>1</v>
      </c>
      <c r="M1" s="6" t="s">
        <v>1</v>
      </c>
      <c r="N1" s="6" t="s">
        <v>1</v>
      </c>
      <c r="O1" s="6" t="s">
        <v>1</v>
      </c>
    </row>
    <row r="2" ht="15">
      <c r="A2" s="7" t="s">
        <v>13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  <c r="G2" s="7" t="s">
        <v>1</v>
      </c>
      <c r="H2" s="7" t="s">
        <v>1</v>
      </c>
      <c r="I2" s="7" t="s">
        <v>1</v>
      </c>
      <c r="J2" s="7" t="s">
        <v>1</v>
      </c>
      <c r="K2" s="7" t="s">
        <v>1</v>
      </c>
      <c r="L2" s="7" t="s">
        <v>1</v>
      </c>
      <c r="M2" s="7" t="s">
        <v>1</v>
      </c>
      <c r="N2" s="7" t="s">
        <v>1</v>
      </c>
      <c r="O2" s="7" t="s">
        <v>1</v>
      </c>
    </row>
    <row r="3" ht="15">
      <c r="A3" s="7" t="s">
        <v>14</v>
      </c>
      <c r="B3" s="7" t="s">
        <v>1</v>
      </c>
      <c r="C3" s="7" t="s">
        <v>12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</row>
    <row r="5" ht="15">
      <c r="A5" s="1" t="s">
        <v>15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24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19</v>
      </c>
      <c r="L5" s="1" t="s">
        <v>61</v>
      </c>
      <c r="M5" s="1" t="s">
        <v>62</v>
      </c>
      <c r="N5" s="1" t="s">
        <v>16</v>
      </c>
      <c r="O5" s="1" t="s">
        <v>63</v>
      </c>
    </row>
    <row r="6" ht="15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  <c r="K6" s="1" t="s">
        <v>36</v>
      </c>
      <c r="L6" s="1" t="s">
        <v>37</v>
      </c>
      <c r="M6" s="1" t="s">
        <v>64</v>
      </c>
      <c r="N6" s="1" t="s">
        <v>65</v>
      </c>
      <c r="O6" s="1" t="s">
        <v>66</v>
      </c>
    </row>
    <row r="7" ht="15">
      <c r="A7" s="11" t="s">
        <v>1</v>
      </c>
      <c r="B7" s="9" t="s">
        <v>1</v>
      </c>
      <c r="C7" s="9" t="s">
        <v>1</v>
      </c>
      <c r="D7" s="9" t="s">
        <v>1</v>
      </c>
      <c r="E7" s="11" t="s">
        <v>2</v>
      </c>
      <c r="F7" s="9" t="s">
        <v>1</v>
      </c>
      <c r="G7" s="9" t="s">
        <v>1</v>
      </c>
      <c r="H7" s="9" t="s">
        <v>1</v>
      </c>
      <c r="I7" s="9" t="s">
        <v>1</v>
      </c>
      <c r="J7" s="9" t="s">
        <v>1</v>
      </c>
      <c r="K7" s="15">
        <f>'LISTA NR 1'!K8+'LISTA NR 1'!K24+'LISTA NR 1'!K34+'LISTA NR 1'!K38+'LISTA NR 1'!K51+'LISTA NR 1'!K61</f>
        <v>0</v>
      </c>
      <c r="L7" s="9" t="s">
        <v>1</v>
      </c>
      <c r="M7" s="9" t="s">
        <v>1</v>
      </c>
      <c r="N7" s="12" t="str">
        <f>'ZBIORCZE ZESTAWIENIE KOSZTÓW'!B7</f>
        <v> </v>
      </c>
      <c r="O7" s="16" t="s">
        <v>1</v>
      </c>
    </row>
    <row r="8" ht="15" outlineLevel="1">
      <c r="A8" s="13" t="s">
        <v>67</v>
      </c>
      <c r="B8" s="10" t="s">
        <v>1</v>
      </c>
      <c r="C8" s="10" t="s">
        <v>1</v>
      </c>
      <c r="D8" s="10" t="s">
        <v>1</v>
      </c>
      <c r="E8" s="13" t="s">
        <v>41</v>
      </c>
      <c r="F8" s="10" t="s">
        <v>1</v>
      </c>
      <c r="G8" s="10" t="s">
        <v>1</v>
      </c>
      <c r="H8" s="10" t="s">
        <v>1</v>
      </c>
      <c r="I8" s="10" t="s">
        <v>1</v>
      </c>
      <c r="J8" s="10" t="s">
        <v>1</v>
      </c>
      <c r="K8" s="21">
        <f>SUM(K9:K23)</f>
        <v>0</v>
      </c>
      <c r="L8" s="10" t="s">
        <v>1</v>
      </c>
      <c r="M8" s="10" t="s">
        <v>1</v>
      </c>
      <c r="N8" s="12" t="str">
        <f>'ZBIORCZE ZESTAWIENIE KOSZTÓW'!B7</f>
        <v> </v>
      </c>
      <c r="O8" s="16" t="s">
        <v>1</v>
      </c>
    </row>
    <row r="9" ht="15" outlineLevel="2">
      <c r="A9" s="16" t="s">
        <v>69</v>
      </c>
      <c r="B9" s="17" t="s">
        <v>1</v>
      </c>
      <c r="C9" s="17" t="s">
        <v>1</v>
      </c>
      <c r="D9" s="17" t="s">
        <v>1</v>
      </c>
      <c r="E9" s="16" t="s">
        <v>68</v>
      </c>
      <c r="F9" s="16" t="s">
        <v>70</v>
      </c>
      <c r="G9" s="19">
        <v>298.9</v>
      </c>
      <c r="H9" s="12"/>
      <c r="I9" s="12">
        <v>1.633</v>
      </c>
      <c r="J9" s="12"/>
      <c r="K9" s="12">
        <f>ROUND(H9*I9*J9, 2)</f>
        <v>0</v>
      </c>
      <c r="L9" s="18" t="s">
        <v>1</v>
      </c>
      <c r="M9" s="18" t="s">
        <v>1</v>
      </c>
      <c r="N9" s="12" t="str">
        <f>'ZBIORCZE ZESTAWIENIE KOSZTÓW'!B7</f>
        <v> </v>
      </c>
      <c r="O9" s="16" t="s">
        <v>1</v>
      </c>
    </row>
    <row r="10" ht="15" outlineLevel="2">
      <c r="A10" s="16" t="s">
        <v>72</v>
      </c>
      <c r="B10" s="17" t="s">
        <v>1</v>
      </c>
      <c r="C10" s="17" t="s">
        <v>1</v>
      </c>
      <c r="D10" s="17" t="s">
        <v>1</v>
      </c>
      <c r="E10" s="16" t="s">
        <v>71</v>
      </c>
      <c r="F10" s="16" t="s">
        <v>73</v>
      </c>
      <c r="G10" s="19">
        <v>145.4</v>
      </c>
      <c r="H10" s="12"/>
      <c r="I10" s="12">
        <v>1</v>
      </c>
      <c r="J10" s="12"/>
      <c r="K10" s="12">
        <f>ROUND(H10*I10*J10, 2)</f>
        <v>0</v>
      </c>
      <c r="L10" s="18" t="s">
        <v>1</v>
      </c>
      <c r="M10" s="18" t="s">
        <v>1</v>
      </c>
      <c r="N10" s="12" t="str">
        <f>'ZBIORCZE ZESTAWIENIE KOSZTÓW'!B7</f>
        <v> </v>
      </c>
      <c r="O10" s="16" t="s">
        <v>1</v>
      </c>
    </row>
    <row r="11" ht="15" outlineLevel="2">
      <c r="A11" s="16" t="s">
        <v>75</v>
      </c>
      <c r="B11" s="17" t="s">
        <v>1</v>
      </c>
      <c r="C11" s="17" t="s">
        <v>1</v>
      </c>
      <c r="D11" s="17" t="s">
        <v>1</v>
      </c>
      <c r="E11" s="16" t="s">
        <v>74</v>
      </c>
      <c r="F11" s="16" t="s">
        <v>70</v>
      </c>
      <c r="G11" s="19">
        <v>298.9</v>
      </c>
      <c r="H11" s="12"/>
      <c r="I11" s="12">
        <v>1</v>
      </c>
      <c r="J11" s="12"/>
      <c r="K11" s="12">
        <f>ROUND(H11*I11*J11, 2)</f>
        <v>0</v>
      </c>
      <c r="L11" s="18" t="s">
        <v>1</v>
      </c>
      <c r="M11" s="18" t="s">
        <v>1</v>
      </c>
      <c r="N11" s="12" t="str">
        <f>'ZBIORCZE ZESTAWIENIE KOSZTÓW'!B7</f>
        <v> </v>
      </c>
      <c r="O11" s="16" t="s">
        <v>1</v>
      </c>
    </row>
    <row r="12" ht="15" outlineLevel="2">
      <c r="A12" s="16" t="s">
        <v>77</v>
      </c>
      <c r="B12" s="17" t="s">
        <v>1</v>
      </c>
      <c r="C12" s="17" t="s">
        <v>1</v>
      </c>
      <c r="D12" s="17" t="s">
        <v>1</v>
      </c>
      <c r="E12" s="16" t="s">
        <v>76</v>
      </c>
      <c r="F12" s="16" t="s">
        <v>73</v>
      </c>
      <c r="G12" s="19">
        <v>7.2</v>
      </c>
      <c r="H12" s="12"/>
      <c r="I12" s="12">
        <v>1</v>
      </c>
      <c r="J12" s="12"/>
      <c r="K12" s="12">
        <f>ROUND(H12*I12*J12, 2)</f>
        <v>0</v>
      </c>
      <c r="L12" s="18" t="s">
        <v>1</v>
      </c>
      <c r="M12" s="18" t="s">
        <v>1</v>
      </c>
      <c r="N12" s="12" t="str">
        <f>'ZBIORCZE ZESTAWIENIE KOSZTÓW'!B7</f>
        <v> </v>
      </c>
      <c r="O12" s="16" t="s">
        <v>1</v>
      </c>
    </row>
    <row r="13" ht="15" outlineLevel="2">
      <c r="A13" s="16" t="s">
        <v>79</v>
      </c>
      <c r="B13" s="17" t="s">
        <v>1</v>
      </c>
      <c r="C13" s="17" t="s">
        <v>1</v>
      </c>
      <c r="D13" s="17" t="s">
        <v>1</v>
      </c>
      <c r="E13" s="16" t="s">
        <v>78</v>
      </c>
      <c r="F13" s="16" t="s">
        <v>73</v>
      </c>
      <c r="G13" s="19">
        <v>1.7</v>
      </c>
      <c r="H13" s="12"/>
      <c r="I13" s="12">
        <v>1</v>
      </c>
      <c r="J13" s="12"/>
      <c r="K13" s="12">
        <f>ROUND(H13*I13*J13, 2)</f>
        <v>0</v>
      </c>
      <c r="L13" s="18" t="s">
        <v>1</v>
      </c>
      <c r="M13" s="18" t="s">
        <v>1</v>
      </c>
      <c r="N13" s="12" t="str">
        <f>'ZBIORCZE ZESTAWIENIE KOSZTÓW'!B7</f>
        <v> </v>
      </c>
      <c r="O13" s="16" t="s">
        <v>1</v>
      </c>
    </row>
    <row r="14" ht="15" outlineLevel="2">
      <c r="A14" s="16" t="s">
        <v>81</v>
      </c>
      <c r="B14" s="17" t="s">
        <v>1</v>
      </c>
      <c r="C14" s="17" t="s">
        <v>1</v>
      </c>
      <c r="D14" s="17" t="s">
        <v>1</v>
      </c>
      <c r="E14" s="16" t="s">
        <v>80</v>
      </c>
      <c r="F14" s="16" t="s">
        <v>82</v>
      </c>
      <c r="G14" s="19">
        <v>98.2</v>
      </c>
      <c r="H14" s="12"/>
      <c r="I14" s="12">
        <v>1</v>
      </c>
      <c r="J14" s="12"/>
      <c r="K14" s="12">
        <f>ROUND(H14*I14*J14, 2)</f>
        <v>0</v>
      </c>
      <c r="L14" s="18" t="s">
        <v>1</v>
      </c>
      <c r="M14" s="18" t="s">
        <v>1</v>
      </c>
      <c r="N14" s="12" t="str">
        <f>'ZBIORCZE ZESTAWIENIE KOSZTÓW'!B7</f>
        <v> </v>
      </c>
      <c r="O14" s="16" t="s">
        <v>1</v>
      </c>
    </row>
    <row r="15" ht="15" outlineLevel="2">
      <c r="A15" s="16" t="s">
        <v>84</v>
      </c>
      <c r="B15" s="17" t="s">
        <v>1</v>
      </c>
      <c r="C15" s="17" t="s">
        <v>1</v>
      </c>
      <c r="D15" s="17" t="s">
        <v>1</v>
      </c>
      <c r="E15" s="16" t="s">
        <v>83</v>
      </c>
      <c r="F15" s="16" t="s">
        <v>82</v>
      </c>
      <c r="G15" s="19">
        <v>24.4</v>
      </c>
      <c r="H15" s="12"/>
      <c r="I15" s="12">
        <v>1</v>
      </c>
      <c r="J15" s="12"/>
      <c r="K15" s="12">
        <f>ROUND(H15*I15*J15, 2)</f>
        <v>0</v>
      </c>
      <c r="L15" s="18" t="s">
        <v>1</v>
      </c>
      <c r="M15" s="18" t="s">
        <v>1</v>
      </c>
      <c r="N15" s="12" t="str">
        <f>'ZBIORCZE ZESTAWIENIE KOSZTÓW'!B7</f>
        <v> </v>
      </c>
      <c r="O15" s="16" t="s">
        <v>1</v>
      </c>
    </row>
    <row r="16" ht="15" outlineLevel="2">
      <c r="A16" s="16" t="s">
        <v>86</v>
      </c>
      <c r="B16" s="17" t="s">
        <v>1</v>
      </c>
      <c r="C16" s="17" t="s">
        <v>1</v>
      </c>
      <c r="D16" s="17" t="s">
        <v>1</v>
      </c>
      <c r="E16" s="16" t="s">
        <v>85</v>
      </c>
      <c r="F16" s="16" t="s">
        <v>70</v>
      </c>
      <c r="G16" s="19">
        <v>284.1</v>
      </c>
      <c r="H16" s="12"/>
      <c r="I16" s="12">
        <v>1.2</v>
      </c>
      <c r="J16" s="12"/>
      <c r="K16" s="12">
        <f>ROUND(H16*I16*J16, 2)</f>
        <v>0</v>
      </c>
      <c r="L16" s="18" t="s">
        <v>1</v>
      </c>
      <c r="M16" s="18" t="s">
        <v>1</v>
      </c>
      <c r="N16" s="12" t="str">
        <f>'ZBIORCZE ZESTAWIENIE KOSZTÓW'!B7</f>
        <v> </v>
      </c>
      <c r="O16" s="16" t="s">
        <v>1</v>
      </c>
    </row>
    <row r="17" ht="15" outlineLevel="2">
      <c r="A17" s="16" t="s">
        <v>88</v>
      </c>
      <c r="B17" s="17" t="s">
        <v>1</v>
      </c>
      <c r="C17" s="17" t="s">
        <v>1</v>
      </c>
      <c r="D17" s="17" t="s">
        <v>1</v>
      </c>
      <c r="E17" s="16" t="s">
        <v>87</v>
      </c>
      <c r="F17" s="16" t="s">
        <v>70</v>
      </c>
      <c r="G17" s="19">
        <v>284.1</v>
      </c>
      <c r="H17" s="12"/>
      <c r="I17" s="12">
        <v>1</v>
      </c>
      <c r="J17" s="12"/>
      <c r="K17" s="12">
        <f>ROUND(H17*I17*J17, 2)</f>
        <v>0</v>
      </c>
      <c r="L17" s="18" t="s">
        <v>1</v>
      </c>
      <c r="M17" s="18" t="s">
        <v>1</v>
      </c>
      <c r="N17" s="12" t="str">
        <f>'ZBIORCZE ZESTAWIENIE KOSZTÓW'!B7</f>
        <v> </v>
      </c>
      <c r="O17" s="16" t="s">
        <v>1</v>
      </c>
    </row>
    <row r="18" ht="15" outlineLevel="2">
      <c r="A18" s="16" t="s">
        <v>90</v>
      </c>
      <c r="B18" s="17" t="s">
        <v>1</v>
      </c>
      <c r="C18" s="17" t="s">
        <v>1</v>
      </c>
      <c r="D18" s="17" t="s">
        <v>1</v>
      </c>
      <c r="E18" s="16" t="s">
        <v>89</v>
      </c>
      <c r="F18" s="16" t="s">
        <v>70</v>
      </c>
      <c r="G18" s="19">
        <v>284.1</v>
      </c>
      <c r="H18" s="12"/>
      <c r="I18" s="12">
        <v>1</v>
      </c>
      <c r="J18" s="12"/>
      <c r="K18" s="12">
        <f>ROUND(H18*I18*J18, 2)</f>
        <v>0</v>
      </c>
      <c r="L18" s="18" t="s">
        <v>1</v>
      </c>
      <c r="M18" s="18" t="s">
        <v>1</v>
      </c>
      <c r="N18" s="12" t="str">
        <f>'ZBIORCZE ZESTAWIENIE KOSZTÓW'!B7</f>
        <v> </v>
      </c>
      <c r="O18" s="16" t="s">
        <v>1</v>
      </c>
    </row>
    <row r="19" ht="15" outlineLevel="2">
      <c r="A19" s="16" t="s">
        <v>92</v>
      </c>
      <c r="B19" s="17" t="s">
        <v>1</v>
      </c>
      <c r="C19" s="17" t="s">
        <v>1</v>
      </c>
      <c r="D19" s="17" t="s">
        <v>1</v>
      </c>
      <c r="E19" s="16" t="s">
        <v>91</v>
      </c>
      <c r="F19" s="16" t="s">
        <v>82</v>
      </c>
      <c r="G19" s="19">
        <v>8</v>
      </c>
      <c r="H19" s="12"/>
      <c r="I19" s="12">
        <v>1</v>
      </c>
      <c r="J19" s="12"/>
      <c r="K19" s="12">
        <f>ROUND(H19*I19*J19, 2)</f>
        <v>0</v>
      </c>
      <c r="L19" s="18" t="s">
        <v>1</v>
      </c>
      <c r="M19" s="18" t="s">
        <v>1</v>
      </c>
      <c r="N19" s="12" t="str">
        <f>'ZBIORCZE ZESTAWIENIE KOSZTÓW'!B7</f>
        <v> </v>
      </c>
      <c r="O19" s="16" t="s">
        <v>1</v>
      </c>
    </row>
    <row r="20" ht="15" outlineLevel="2">
      <c r="A20" s="16" t="s">
        <v>94</v>
      </c>
      <c r="B20" s="17" t="s">
        <v>1</v>
      </c>
      <c r="C20" s="17" t="s">
        <v>1</v>
      </c>
      <c r="D20" s="17" t="s">
        <v>1</v>
      </c>
      <c r="E20" s="16" t="s">
        <v>93</v>
      </c>
      <c r="F20" s="16" t="s">
        <v>95</v>
      </c>
      <c r="G20" s="19">
        <v>2</v>
      </c>
      <c r="H20" s="12"/>
      <c r="I20" s="12">
        <v>1</v>
      </c>
      <c r="J20" s="12"/>
      <c r="K20" s="12">
        <f>ROUND(H20*I20*J20, 2)</f>
        <v>0</v>
      </c>
      <c r="L20" s="18" t="s">
        <v>1</v>
      </c>
      <c r="M20" s="18" t="s">
        <v>1</v>
      </c>
      <c r="N20" s="12" t="str">
        <f>'ZBIORCZE ZESTAWIENIE KOSZTÓW'!B7</f>
        <v> </v>
      </c>
      <c r="O20" s="16" t="s">
        <v>1</v>
      </c>
    </row>
    <row r="21" ht="15" outlineLevel="2">
      <c r="A21" s="16" t="s">
        <v>97</v>
      </c>
      <c r="B21" s="17" t="s">
        <v>1</v>
      </c>
      <c r="C21" s="17" t="s">
        <v>1</v>
      </c>
      <c r="D21" s="17" t="s">
        <v>1</v>
      </c>
      <c r="E21" s="16" t="s">
        <v>96</v>
      </c>
      <c r="F21" s="16" t="s">
        <v>82</v>
      </c>
      <c r="G21" s="19">
        <v>8</v>
      </c>
      <c r="H21" s="12"/>
      <c r="I21" s="12">
        <v>1</v>
      </c>
      <c r="J21" s="12"/>
      <c r="K21" s="12">
        <f>ROUND(H21*I21*J21, 2)</f>
        <v>0</v>
      </c>
      <c r="L21" s="18" t="s">
        <v>1</v>
      </c>
      <c r="M21" s="18" t="s">
        <v>1</v>
      </c>
      <c r="N21" s="12" t="str">
        <f>'ZBIORCZE ZESTAWIENIE KOSZTÓW'!B7</f>
        <v> </v>
      </c>
      <c r="O21" s="16" t="s">
        <v>1</v>
      </c>
    </row>
    <row r="22" ht="15" outlineLevel="2">
      <c r="A22" s="16" t="s">
        <v>99</v>
      </c>
      <c r="B22" s="17" t="s">
        <v>1</v>
      </c>
      <c r="C22" s="17" t="s">
        <v>1</v>
      </c>
      <c r="D22" s="17" t="s">
        <v>1</v>
      </c>
      <c r="E22" s="16" t="s">
        <v>98</v>
      </c>
      <c r="F22" s="16" t="s">
        <v>82</v>
      </c>
      <c r="G22" s="19">
        <v>2</v>
      </c>
      <c r="H22" s="12"/>
      <c r="I22" s="12">
        <v>1</v>
      </c>
      <c r="J22" s="12"/>
      <c r="K22" s="12">
        <f>ROUND(H22*I22*J22, 2)</f>
        <v>0</v>
      </c>
      <c r="L22" s="18" t="s">
        <v>1</v>
      </c>
      <c r="M22" s="18" t="s">
        <v>1</v>
      </c>
      <c r="N22" s="12" t="str">
        <f>'ZBIORCZE ZESTAWIENIE KOSZTÓW'!B7</f>
        <v> </v>
      </c>
      <c r="O22" s="16" t="s">
        <v>1</v>
      </c>
    </row>
    <row r="23" ht="15" outlineLevel="2">
      <c r="A23" s="16" t="s">
        <v>101</v>
      </c>
      <c r="B23" s="17" t="s">
        <v>1</v>
      </c>
      <c r="C23" s="17" t="s">
        <v>1</v>
      </c>
      <c r="D23" s="17" t="s">
        <v>1</v>
      </c>
      <c r="E23" s="16" t="s">
        <v>100</v>
      </c>
      <c r="F23" s="16" t="s">
        <v>95</v>
      </c>
      <c r="G23" s="19">
        <v>4</v>
      </c>
      <c r="H23" s="12"/>
      <c r="I23" s="12">
        <v>1</v>
      </c>
      <c r="J23" s="12"/>
      <c r="K23" s="12">
        <f>ROUND(H23*I23*J23, 2)</f>
        <v>0</v>
      </c>
      <c r="L23" s="18" t="s">
        <v>1</v>
      </c>
      <c r="M23" s="18" t="s">
        <v>1</v>
      </c>
      <c r="N23" s="12" t="str">
        <f>'ZBIORCZE ZESTAWIENIE KOSZTÓW'!B7</f>
        <v> </v>
      </c>
      <c r="O23" s="16" t="s">
        <v>1</v>
      </c>
    </row>
    <row r="24" ht="15" outlineLevel="1">
      <c r="A24" s="13" t="s">
        <v>102</v>
      </c>
      <c r="B24" s="10" t="s">
        <v>1</v>
      </c>
      <c r="C24" s="10" t="s">
        <v>1</v>
      </c>
      <c r="D24" s="10" t="s">
        <v>1</v>
      </c>
      <c r="E24" s="13" t="s">
        <v>43</v>
      </c>
      <c r="F24" s="10" t="s">
        <v>1</v>
      </c>
      <c r="G24" s="10" t="s">
        <v>1</v>
      </c>
      <c r="H24" s="10" t="s">
        <v>1</v>
      </c>
      <c r="I24" s="10" t="s">
        <v>1</v>
      </c>
      <c r="J24" s="10" t="s">
        <v>1</v>
      </c>
      <c r="K24" s="21">
        <f>SUM(K25:K33)</f>
        <v>0</v>
      </c>
      <c r="L24" s="10" t="s">
        <v>1</v>
      </c>
      <c r="M24" s="10" t="s">
        <v>1</v>
      </c>
      <c r="N24" s="12" t="str">
        <f>'ZBIORCZE ZESTAWIENIE KOSZTÓW'!B7</f>
        <v> </v>
      </c>
      <c r="O24" s="16" t="s">
        <v>1</v>
      </c>
    </row>
    <row r="25" ht="15" outlineLevel="2">
      <c r="A25" s="16" t="s">
        <v>104</v>
      </c>
      <c r="B25" s="17" t="s">
        <v>1</v>
      </c>
      <c r="C25" s="17" t="s">
        <v>1</v>
      </c>
      <c r="D25" s="17" t="s">
        <v>1</v>
      </c>
      <c r="E25" s="16" t="s">
        <v>103</v>
      </c>
      <c r="F25" s="16" t="s">
        <v>70</v>
      </c>
      <c r="G25" s="19">
        <v>468.1</v>
      </c>
      <c r="H25" s="12"/>
      <c r="I25" s="12">
        <v>1.3</v>
      </c>
      <c r="J25" s="12"/>
      <c r="K25" s="12">
        <f>ROUND(H25*I25*J25, 2)</f>
        <v>0</v>
      </c>
      <c r="L25" s="18" t="s">
        <v>1</v>
      </c>
      <c r="M25" s="18" t="s">
        <v>1</v>
      </c>
      <c r="N25" s="12" t="str">
        <f>'ZBIORCZE ZESTAWIENIE KOSZTÓW'!B7</f>
        <v> </v>
      </c>
      <c r="O25" s="16" t="s">
        <v>1</v>
      </c>
    </row>
    <row r="26" ht="15" outlineLevel="2">
      <c r="A26" s="16" t="s">
        <v>106</v>
      </c>
      <c r="B26" s="17" t="s">
        <v>1</v>
      </c>
      <c r="C26" s="17" t="s">
        <v>1</v>
      </c>
      <c r="D26" s="17" t="s">
        <v>1</v>
      </c>
      <c r="E26" s="16" t="s">
        <v>105</v>
      </c>
      <c r="F26" s="16" t="s">
        <v>70</v>
      </c>
      <c r="G26" s="19">
        <v>109.2</v>
      </c>
      <c r="H26" s="12"/>
      <c r="I26" s="12">
        <v>1.3</v>
      </c>
      <c r="J26" s="12"/>
      <c r="K26" s="12">
        <f>ROUND(H26*I26*J26, 2)</f>
        <v>0</v>
      </c>
      <c r="L26" s="18" t="s">
        <v>1</v>
      </c>
      <c r="M26" s="18" t="s">
        <v>1</v>
      </c>
      <c r="N26" s="12" t="str">
        <f>'ZBIORCZE ZESTAWIENIE KOSZTÓW'!B7</f>
        <v> </v>
      </c>
      <c r="O26" s="16" t="s">
        <v>1</v>
      </c>
    </row>
    <row r="27" ht="15" outlineLevel="2">
      <c r="A27" s="16" t="s">
        <v>107</v>
      </c>
      <c r="B27" s="17" t="s">
        <v>1</v>
      </c>
      <c r="C27" s="17" t="s">
        <v>1</v>
      </c>
      <c r="D27" s="17" t="s">
        <v>1</v>
      </c>
      <c r="E27" s="16" t="s">
        <v>71</v>
      </c>
      <c r="F27" s="16" t="s">
        <v>73</v>
      </c>
      <c r="G27" s="19">
        <v>150.1</v>
      </c>
      <c r="H27" s="12"/>
      <c r="I27" s="12">
        <v>1</v>
      </c>
      <c r="J27" s="12"/>
      <c r="K27" s="12">
        <f>ROUND(H27*I27*J27, 2)</f>
        <v>0</v>
      </c>
      <c r="L27" s="18" t="s">
        <v>1</v>
      </c>
      <c r="M27" s="18" t="s">
        <v>1</v>
      </c>
      <c r="N27" s="12" t="str">
        <f>'ZBIORCZE ZESTAWIENIE KOSZTÓW'!B7</f>
        <v> </v>
      </c>
      <c r="O27" s="16" t="s">
        <v>1</v>
      </c>
    </row>
    <row r="28" ht="15" outlineLevel="2">
      <c r="A28" s="16" t="s">
        <v>108</v>
      </c>
      <c r="B28" s="17" t="s">
        <v>1</v>
      </c>
      <c r="C28" s="17" t="s">
        <v>1</v>
      </c>
      <c r="D28" s="17" t="s">
        <v>1</v>
      </c>
      <c r="E28" s="16" t="s">
        <v>74</v>
      </c>
      <c r="F28" s="16" t="s">
        <v>70</v>
      </c>
      <c r="G28" s="19">
        <v>577.3</v>
      </c>
      <c r="H28" s="12"/>
      <c r="I28" s="12">
        <v>1</v>
      </c>
      <c r="J28" s="12"/>
      <c r="K28" s="12">
        <f>ROUND(H28*I28*J28, 2)</f>
        <v>0</v>
      </c>
      <c r="L28" s="18" t="s">
        <v>1</v>
      </c>
      <c r="M28" s="18" t="s">
        <v>1</v>
      </c>
      <c r="N28" s="12" t="str">
        <f>'ZBIORCZE ZESTAWIENIE KOSZTÓW'!B7</f>
        <v> </v>
      </c>
      <c r="O28" s="16" t="s">
        <v>1</v>
      </c>
    </row>
    <row r="29" ht="15" outlineLevel="2">
      <c r="A29" s="16" t="s">
        <v>110</v>
      </c>
      <c r="B29" s="17" t="s">
        <v>1</v>
      </c>
      <c r="C29" s="17" t="s">
        <v>1</v>
      </c>
      <c r="D29" s="17" t="s">
        <v>1</v>
      </c>
      <c r="E29" s="16" t="s">
        <v>109</v>
      </c>
      <c r="F29" s="16" t="s">
        <v>73</v>
      </c>
      <c r="G29" s="19">
        <v>8.3</v>
      </c>
      <c r="H29" s="12"/>
      <c r="I29" s="12">
        <v>1</v>
      </c>
      <c r="J29" s="12"/>
      <c r="K29" s="12">
        <f>ROUND(H29*I29*J29, 2)</f>
        <v>0</v>
      </c>
      <c r="L29" s="18" t="s">
        <v>1</v>
      </c>
      <c r="M29" s="18" t="s">
        <v>1</v>
      </c>
      <c r="N29" s="12" t="str">
        <f>'ZBIORCZE ZESTAWIENIE KOSZTÓW'!B7</f>
        <v> </v>
      </c>
      <c r="O29" s="16" t="s">
        <v>1</v>
      </c>
    </row>
    <row r="30" ht="15" outlineLevel="2">
      <c r="A30" s="16" t="s">
        <v>112</v>
      </c>
      <c r="B30" s="17" t="s">
        <v>1</v>
      </c>
      <c r="C30" s="17" t="s">
        <v>1</v>
      </c>
      <c r="D30" s="17" t="s">
        <v>1</v>
      </c>
      <c r="E30" s="16" t="s">
        <v>111</v>
      </c>
      <c r="F30" s="16" t="s">
        <v>82</v>
      </c>
      <c r="G30" s="19">
        <v>522.9</v>
      </c>
      <c r="H30" s="12"/>
      <c r="I30" s="12">
        <v>1</v>
      </c>
      <c r="J30" s="12"/>
      <c r="K30" s="12">
        <f>ROUND(H30*I30*J30, 2)</f>
        <v>0</v>
      </c>
      <c r="L30" s="18" t="s">
        <v>1</v>
      </c>
      <c r="M30" s="18" t="s">
        <v>1</v>
      </c>
      <c r="N30" s="12" t="str">
        <f>'ZBIORCZE ZESTAWIENIE KOSZTÓW'!B7</f>
        <v> </v>
      </c>
      <c r="O30" s="16" t="s">
        <v>1</v>
      </c>
    </row>
    <row r="31" ht="15" outlineLevel="2">
      <c r="A31" s="16" t="s">
        <v>114</v>
      </c>
      <c r="B31" s="17" t="s">
        <v>1</v>
      </c>
      <c r="C31" s="17" t="s">
        <v>1</v>
      </c>
      <c r="D31" s="17" t="s">
        <v>1</v>
      </c>
      <c r="E31" s="16" t="s">
        <v>113</v>
      </c>
      <c r="F31" s="16" t="s">
        <v>82</v>
      </c>
      <c r="G31" s="19">
        <v>105.6</v>
      </c>
      <c r="H31" s="12"/>
      <c r="I31" s="12">
        <v>1</v>
      </c>
      <c r="J31" s="12"/>
      <c r="K31" s="12">
        <f>ROUND(H31*I31*J31, 2)</f>
        <v>0</v>
      </c>
      <c r="L31" s="18" t="s">
        <v>1</v>
      </c>
      <c r="M31" s="18" t="s">
        <v>1</v>
      </c>
      <c r="N31" s="12" t="str">
        <f>'ZBIORCZE ZESTAWIENIE KOSZTÓW'!B7</f>
        <v> </v>
      </c>
      <c r="O31" s="16" t="s">
        <v>1</v>
      </c>
    </row>
    <row r="32" ht="15" outlineLevel="2">
      <c r="A32" s="16" t="s">
        <v>115</v>
      </c>
      <c r="B32" s="17" t="s">
        <v>1</v>
      </c>
      <c r="C32" s="17" t="s">
        <v>1</v>
      </c>
      <c r="D32" s="17" t="s">
        <v>1</v>
      </c>
      <c r="E32" s="16" t="s">
        <v>87</v>
      </c>
      <c r="F32" s="16" t="s">
        <v>70</v>
      </c>
      <c r="G32" s="19">
        <v>545.8</v>
      </c>
      <c r="H32" s="12"/>
      <c r="I32" s="12">
        <v>1</v>
      </c>
      <c r="J32" s="12"/>
      <c r="K32" s="12">
        <f>ROUND(H32*I32*J32, 2)</f>
        <v>0</v>
      </c>
      <c r="L32" s="18" t="s">
        <v>1</v>
      </c>
      <c r="M32" s="18" t="s">
        <v>1</v>
      </c>
      <c r="N32" s="12" t="str">
        <f>'ZBIORCZE ZESTAWIENIE KOSZTÓW'!B7</f>
        <v> </v>
      </c>
      <c r="O32" s="16" t="s">
        <v>1</v>
      </c>
    </row>
    <row r="33" ht="15" outlineLevel="2">
      <c r="A33" s="16" t="s">
        <v>117</v>
      </c>
      <c r="B33" s="17" t="s">
        <v>1</v>
      </c>
      <c r="C33" s="17" t="s">
        <v>1</v>
      </c>
      <c r="D33" s="17" t="s">
        <v>1</v>
      </c>
      <c r="E33" s="16" t="s">
        <v>116</v>
      </c>
      <c r="F33" s="16" t="s">
        <v>70</v>
      </c>
      <c r="G33" s="19">
        <v>545.8</v>
      </c>
      <c r="H33" s="12"/>
      <c r="I33" s="12">
        <v>1</v>
      </c>
      <c r="J33" s="12"/>
      <c r="K33" s="12">
        <f>ROUND(H33*I33*J33, 2)</f>
        <v>0</v>
      </c>
      <c r="L33" s="18" t="s">
        <v>1</v>
      </c>
      <c r="M33" s="18" t="s">
        <v>1</v>
      </c>
      <c r="N33" s="12" t="str">
        <f>'ZBIORCZE ZESTAWIENIE KOSZTÓW'!B7</f>
        <v> </v>
      </c>
      <c r="O33" s="16" t="s">
        <v>1</v>
      </c>
    </row>
    <row r="34" ht="15" outlineLevel="1">
      <c r="A34" s="13" t="s">
        <v>118</v>
      </c>
      <c r="B34" s="10" t="s">
        <v>1</v>
      </c>
      <c r="C34" s="10" t="s">
        <v>1</v>
      </c>
      <c r="D34" s="10" t="s">
        <v>1</v>
      </c>
      <c r="E34" s="13" t="s">
        <v>45</v>
      </c>
      <c r="F34" s="10" t="s">
        <v>1</v>
      </c>
      <c r="G34" s="10" t="s">
        <v>1</v>
      </c>
      <c r="H34" s="10" t="s">
        <v>1</v>
      </c>
      <c r="I34" s="10" t="s">
        <v>1</v>
      </c>
      <c r="J34" s="10" t="s">
        <v>1</v>
      </c>
      <c r="K34" s="21">
        <f>SUM(K35:K37)</f>
        <v>0</v>
      </c>
      <c r="L34" s="10" t="s">
        <v>1</v>
      </c>
      <c r="M34" s="10" t="s">
        <v>1</v>
      </c>
      <c r="N34" s="12" t="str">
        <f>'ZBIORCZE ZESTAWIENIE KOSZTÓW'!B7</f>
        <v> </v>
      </c>
      <c r="O34" s="16" t="s">
        <v>1</v>
      </c>
    </row>
    <row r="35" ht="15" outlineLevel="2">
      <c r="A35" s="16" t="s">
        <v>120</v>
      </c>
      <c r="B35" s="17" t="s">
        <v>1</v>
      </c>
      <c r="C35" s="17" t="s">
        <v>1</v>
      </c>
      <c r="D35" s="17" t="s">
        <v>1</v>
      </c>
      <c r="E35" s="16" t="s">
        <v>119</v>
      </c>
      <c r="F35" s="16" t="s">
        <v>70</v>
      </c>
      <c r="G35" s="19">
        <v>160.3</v>
      </c>
      <c r="H35" s="12"/>
      <c r="I35" s="12">
        <v>1</v>
      </c>
      <c r="J35" s="12"/>
      <c r="K35" s="12">
        <f>ROUND(H35*I35*J35, 2)</f>
        <v>0</v>
      </c>
      <c r="L35" s="18" t="s">
        <v>1</v>
      </c>
      <c r="M35" s="18" t="s">
        <v>1</v>
      </c>
      <c r="N35" s="12" t="str">
        <f>'ZBIORCZE ZESTAWIENIE KOSZTÓW'!B7</f>
        <v> </v>
      </c>
      <c r="O35" s="16" t="s">
        <v>1</v>
      </c>
    </row>
    <row r="36" ht="15" outlineLevel="2">
      <c r="A36" s="16" t="s">
        <v>122</v>
      </c>
      <c r="B36" s="17" t="s">
        <v>1</v>
      </c>
      <c r="C36" s="17" t="s">
        <v>1</v>
      </c>
      <c r="D36" s="17" t="s">
        <v>1</v>
      </c>
      <c r="E36" s="16" t="s">
        <v>121</v>
      </c>
      <c r="F36" s="16" t="s">
        <v>73</v>
      </c>
      <c r="G36" s="19">
        <v>9.7</v>
      </c>
      <c r="H36" s="12"/>
      <c r="I36" s="12">
        <v>0.5</v>
      </c>
      <c r="J36" s="12"/>
      <c r="K36" s="12">
        <f>ROUND(H36*I36*J36, 2)</f>
        <v>0</v>
      </c>
      <c r="L36" s="18" t="s">
        <v>1</v>
      </c>
      <c r="M36" s="18" t="s">
        <v>1</v>
      </c>
      <c r="N36" s="12" t="str">
        <f>'ZBIORCZE ZESTAWIENIE KOSZTÓW'!B7</f>
        <v> </v>
      </c>
      <c r="O36" s="16" t="s">
        <v>1</v>
      </c>
    </row>
    <row r="37" ht="15" outlineLevel="2">
      <c r="A37" s="16" t="s">
        <v>124</v>
      </c>
      <c r="B37" s="17" t="s">
        <v>1</v>
      </c>
      <c r="C37" s="17" t="s">
        <v>1</v>
      </c>
      <c r="D37" s="17" t="s">
        <v>1</v>
      </c>
      <c r="E37" s="16" t="s">
        <v>123</v>
      </c>
      <c r="F37" s="16" t="s">
        <v>70</v>
      </c>
      <c r="G37" s="19">
        <v>160.3</v>
      </c>
      <c r="H37" s="12"/>
      <c r="I37" s="12">
        <v>1</v>
      </c>
      <c r="J37" s="12"/>
      <c r="K37" s="12">
        <f>ROUND(H37*I37*J37, 2)</f>
        <v>0</v>
      </c>
      <c r="L37" s="18" t="s">
        <v>1</v>
      </c>
      <c r="M37" s="18" t="s">
        <v>1</v>
      </c>
      <c r="N37" s="12" t="str">
        <f>'ZBIORCZE ZESTAWIENIE KOSZTÓW'!B7</f>
        <v> </v>
      </c>
      <c r="O37" s="16" t="s">
        <v>1</v>
      </c>
    </row>
    <row r="38" ht="15" outlineLevel="1">
      <c r="A38" s="13" t="s">
        <v>125</v>
      </c>
      <c r="B38" s="10" t="s">
        <v>1</v>
      </c>
      <c r="C38" s="10" t="s">
        <v>1</v>
      </c>
      <c r="D38" s="10" t="s">
        <v>1</v>
      </c>
      <c r="E38" s="13" t="s">
        <v>47</v>
      </c>
      <c r="F38" s="10" t="s">
        <v>1</v>
      </c>
      <c r="G38" s="10" t="s">
        <v>1</v>
      </c>
      <c r="H38" s="10" t="s">
        <v>1</v>
      </c>
      <c r="I38" s="10" t="s">
        <v>1</v>
      </c>
      <c r="J38" s="10" t="s">
        <v>1</v>
      </c>
      <c r="K38" s="21">
        <f>SUM(K39:K50)</f>
        <v>0</v>
      </c>
      <c r="L38" s="10" t="s">
        <v>1</v>
      </c>
      <c r="M38" s="10" t="s">
        <v>1</v>
      </c>
      <c r="N38" s="12" t="str">
        <f>'ZBIORCZE ZESTAWIENIE KOSZTÓW'!B7</f>
        <v> </v>
      </c>
      <c r="O38" s="16" t="s">
        <v>1</v>
      </c>
    </row>
    <row r="39" ht="15" outlineLevel="2">
      <c r="A39" s="16" t="s">
        <v>127</v>
      </c>
      <c r="B39" s="17" t="s">
        <v>1</v>
      </c>
      <c r="C39" s="17" t="s">
        <v>1</v>
      </c>
      <c r="D39" s="17" t="s">
        <v>1</v>
      </c>
      <c r="E39" s="16" t="s">
        <v>126</v>
      </c>
      <c r="F39" s="16" t="s">
        <v>70</v>
      </c>
      <c r="G39" s="19">
        <v>16.8</v>
      </c>
      <c r="H39" s="12"/>
      <c r="I39" s="12">
        <v>1.2</v>
      </c>
      <c r="J39" s="12"/>
      <c r="K39" s="12">
        <f>ROUND(H39*I39*J39, 2)</f>
        <v>0</v>
      </c>
      <c r="L39" s="18" t="s">
        <v>1</v>
      </c>
      <c r="M39" s="18" t="s">
        <v>1</v>
      </c>
      <c r="N39" s="12" t="str">
        <f>'ZBIORCZE ZESTAWIENIE KOSZTÓW'!B7</f>
        <v> </v>
      </c>
      <c r="O39" s="16" t="s">
        <v>1</v>
      </c>
    </row>
    <row r="40" ht="15" outlineLevel="2">
      <c r="A40" s="16" t="s">
        <v>128</v>
      </c>
      <c r="B40" s="17" t="s">
        <v>1</v>
      </c>
      <c r="C40" s="17" t="s">
        <v>1</v>
      </c>
      <c r="D40" s="17" t="s">
        <v>1</v>
      </c>
      <c r="E40" s="16" t="s">
        <v>71</v>
      </c>
      <c r="F40" s="16" t="s">
        <v>73</v>
      </c>
      <c r="G40" s="19">
        <v>6.2</v>
      </c>
      <c r="H40" s="12"/>
      <c r="I40" s="12">
        <v>1</v>
      </c>
      <c r="J40" s="12"/>
      <c r="K40" s="12">
        <f>ROUND(H40*I40*J40, 2)</f>
        <v>0</v>
      </c>
      <c r="L40" s="18" t="s">
        <v>1</v>
      </c>
      <c r="M40" s="18" t="s">
        <v>1</v>
      </c>
      <c r="N40" s="12" t="str">
        <f>'ZBIORCZE ZESTAWIENIE KOSZTÓW'!B7</f>
        <v> </v>
      </c>
      <c r="O40" s="16" t="s">
        <v>1</v>
      </c>
    </row>
    <row r="41" ht="15" outlineLevel="2">
      <c r="A41" s="16" t="s">
        <v>130</v>
      </c>
      <c r="B41" s="17" t="s">
        <v>1</v>
      </c>
      <c r="C41" s="17" t="s">
        <v>1</v>
      </c>
      <c r="D41" s="17" t="s">
        <v>1</v>
      </c>
      <c r="E41" s="16" t="s">
        <v>129</v>
      </c>
      <c r="F41" s="16" t="s">
        <v>70</v>
      </c>
      <c r="G41" s="19">
        <v>16.9</v>
      </c>
      <c r="H41" s="12"/>
      <c r="I41" s="12">
        <v>1</v>
      </c>
      <c r="J41" s="12"/>
      <c r="K41" s="12">
        <f>ROUND(H41*I41*J41, 2)</f>
        <v>0</v>
      </c>
      <c r="L41" s="18" t="s">
        <v>1</v>
      </c>
      <c r="M41" s="18" t="s">
        <v>1</v>
      </c>
      <c r="N41" s="12" t="str">
        <f>'ZBIORCZE ZESTAWIENIE KOSZTÓW'!B7</f>
        <v> </v>
      </c>
      <c r="O41" s="16" t="s">
        <v>1</v>
      </c>
    </row>
    <row r="42" ht="15" outlineLevel="2">
      <c r="A42" s="16" t="s">
        <v>132</v>
      </c>
      <c r="B42" s="17" t="s">
        <v>1</v>
      </c>
      <c r="C42" s="17" t="s">
        <v>1</v>
      </c>
      <c r="D42" s="17" t="s">
        <v>1</v>
      </c>
      <c r="E42" s="16" t="s">
        <v>131</v>
      </c>
      <c r="F42" s="16" t="s">
        <v>70</v>
      </c>
      <c r="G42" s="19">
        <v>16.9</v>
      </c>
      <c r="H42" s="12"/>
      <c r="I42" s="12">
        <v>1</v>
      </c>
      <c r="J42" s="12"/>
      <c r="K42" s="12">
        <f>ROUND(H42*I42*J42, 2)</f>
        <v>0</v>
      </c>
      <c r="L42" s="18" t="s">
        <v>1</v>
      </c>
      <c r="M42" s="18" t="s">
        <v>1</v>
      </c>
      <c r="N42" s="12" t="str">
        <f>'ZBIORCZE ZESTAWIENIE KOSZTÓW'!B7</f>
        <v> </v>
      </c>
      <c r="O42" s="16" t="s">
        <v>1</v>
      </c>
    </row>
    <row r="43" ht="15" outlineLevel="2">
      <c r="A43" s="16" t="s">
        <v>134</v>
      </c>
      <c r="B43" s="17" t="s">
        <v>1</v>
      </c>
      <c r="C43" s="17" t="s">
        <v>1</v>
      </c>
      <c r="D43" s="17" t="s">
        <v>1</v>
      </c>
      <c r="E43" s="16" t="s">
        <v>133</v>
      </c>
      <c r="F43" s="16" t="s">
        <v>70</v>
      </c>
      <c r="G43" s="19">
        <v>-16.9</v>
      </c>
      <c r="H43" s="12"/>
      <c r="I43" s="12">
        <v>2</v>
      </c>
      <c r="J43" s="12"/>
      <c r="K43" s="12">
        <f>ROUND(H43*I43*J43, 2)</f>
        <v>0</v>
      </c>
      <c r="L43" s="18" t="s">
        <v>1</v>
      </c>
      <c r="M43" s="18" t="s">
        <v>1</v>
      </c>
      <c r="N43" s="12" t="str">
        <f>'ZBIORCZE ZESTAWIENIE KOSZTÓW'!B7</f>
        <v> </v>
      </c>
      <c r="O43" s="16" t="s">
        <v>1</v>
      </c>
    </row>
    <row r="44" ht="15" outlineLevel="2">
      <c r="A44" s="16" t="s">
        <v>135</v>
      </c>
      <c r="B44" s="17" t="s">
        <v>1</v>
      </c>
      <c r="C44" s="17" t="s">
        <v>1</v>
      </c>
      <c r="D44" s="17" t="s">
        <v>1</v>
      </c>
      <c r="E44" s="16" t="s">
        <v>109</v>
      </c>
      <c r="F44" s="16" t="s">
        <v>73</v>
      </c>
      <c r="G44" s="19">
        <v>0.77</v>
      </c>
      <c r="H44" s="12"/>
      <c r="I44" s="12">
        <v>1</v>
      </c>
      <c r="J44" s="12"/>
      <c r="K44" s="12">
        <f>ROUND(H44*I44*J44, 2)</f>
        <v>0</v>
      </c>
      <c r="L44" s="18" t="s">
        <v>1</v>
      </c>
      <c r="M44" s="18" t="s">
        <v>1</v>
      </c>
      <c r="N44" s="12" t="str">
        <f>'ZBIORCZE ZESTAWIENIE KOSZTÓW'!B7</f>
        <v> </v>
      </c>
      <c r="O44" s="16" t="s">
        <v>1</v>
      </c>
    </row>
    <row r="45" ht="15" outlineLevel="2">
      <c r="A45" s="16" t="s">
        <v>137</v>
      </c>
      <c r="B45" s="17" t="s">
        <v>1</v>
      </c>
      <c r="C45" s="17" t="s">
        <v>1</v>
      </c>
      <c r="D45" s="17" t="s">
        <v>1</v>
      </c>
      <c r="E45" s="16" t="s">
        <v>136</v>
      </c>
      <c r="F45" s="16" t="s">
        <v>82</v>
      </c>
      <c r="G45" s="19">
        <v>41.1</v>
      </c>
      <c r="H45" s="12"/>
      <c r="I45" s="12">
        <v>1</v>
      </c>
      <c r="J45" s="12"/>
      <c r="K45" s="12">
        <f>ROUND(H45*I45*J45, 2)</f>
        <v>0</v>
      </c>
      <c r="L45" s="18" t="s">
        <v>1</v>
      </c>
      <c r="M45" s="18" t="s">
        <v>1</v>
      </c>
      <c r="N45" s="12" t="str">
        <f>'ZBIORCZE ZESTAWIENIE KOSZTÓW'!B7</f>
        <v> </v>
      </c>
      <c r="O45" s="16" t="s">
        <v>1</v>
      </c>
    </row>
    <row r="46" ht="15" outlineLevel="2">
      <c r="A46" s="16" t="s">
        <v>138</v>
      </c>
      <c r="B46" s="17" t="s">
        <v>1</v>
      </c>
      <c r="C46" s="17" t="s">
        <v>1</v>
      </c>
      <c r="D46" s="17" t="s">
        <v>1</v>
      </c>
      <c r="E46" s="16" t="s">
        <v>111</v>
      </c>
      <c r="F46" s="16" t="s">
        <v>82</v>
      </c>
      <c r="G46" s="19">
        <v>65.2</v>
      </c>
      <c r="H46" s="12"/>
      <c r="I46" s="12">
        <v>1</v>
      </c>
      <c r="J46" s="12"/>
      <c r="K46" s="12">
        <f>ROUND(H46*I46*J46, 2)</f>
        <v>0</v>
      </c>
      <c r="L46" s="18" t="s">
        <v>1</v>
      </c>
      <c r="M46" s="18" t="s">
        <v>1</v>
      </c>
      <c r="N46" s="12" t="str">
        <f>'ZBIORCZE ZESTAWIENIE KOSZTÓW'!B7</f>
        <v> </v>
      </c>
      <c r="O46" s="16" t="s">
        <v>1</v>
      </c>
    </row>
    <row r="47" ht="15" outlineLevel="2">
      <c r="A47" s="16" t="s">
        <v>140</v>
      </c>
      <c r="B47" s="17" t="s">
        <v>1</v>
      </c>
      <c r="C47" s="17" t="s">
        <v>1</v>
      </c>
      <c r="D47" s="17" t="s">
        <v>1</v>
      </c>
      <c r="E47" s="16" t="s">
        <v>139</v>
      </c>
      <c r="F47" s="16" t="s">
        <v>70</v>
      </c>
      <c r="G47" s="19">
        <v>7.4</v>
      </c>
      <c r="H47" s="12"/>
      <c r="I47" s="12">
        <v>1</v>
      </c>
      <c r="J47" s="12"/>
      <c r="K47" s="12">
        <f>ROUND(H47*I47*J47, 2)</f>
        <v>0</v>
      </c>
      <c r="L47" s="18" t="s">
        <v>1</v>
      </c>
      <c r="M47" s="18" t="s">
        <v>1</v>
      </c>
      <c r="N47" s="12" t="str">
        <f>'ZBIORCZE ZESTAWIENIE KOSZTÓW'!B7</f>
        <v> </v>
      </c>
      <c r="O47" s="16" t="s">
        <v>1</v>
      </c>
    </row>
    <row r="48" ht="15" outlineLevel="2">
      <c r="A48" s="16" t="s">
        <v>142</v>
      </c>
      <c r="B48" s="17" t="s">
        <v>1</v>
      </c>
      <c r="C48" s="17" t="s">
        <v>1</v>
      </c>
      <c r="D48" s="17" t="s">
        <v>1</v>
      </c>
      <c r="E48" s="16" t="s">
        <v>141</v>
      </c>
      <c r="F48" s="16" t="s">
        <v>73</v>
      </c>
      <c r="G48" s="19">
        <v>0.13</v>
      </c>
      <c r="H48" s="12"/>
      <c r="I48" s="12">
        <v>1</v>
      </c>
      <c r="J48" s="12"/>
      <c r="K48" s="12">
        <f>ROUND(H48*I48*J48, 2)</f>
        <v>0</v>
      </c>
      <c r="L48" s="18" t="s">
        <v>1</v>
      </c>
      <c r="M48" s="18" t="s">
        <v>1</v>
      </c>
      <c r="N48" s="12" t="str">
        <f>'ZBIORCZE ZESTAWIENIE KOSZTÓW'!B7</f>
        <v> </v>
      </c>
      <c r="O48" s="16" t="s">
        <v>1</v>
      </c>
    </row>
    <row r="49" ht="15" outlineLevel="2">
      <c r="A49" s="16" t="s">
        <v>144</v>
      </c>
      <c r="B49" s="17" t="s">
        <v>1</v>
      </c>
      <c r="C49" s="17" t="s">
        <v>1</v>
      </c>
      <c r="D49" s="17" t="s">
        <v>1</v>
      </c>
      <c r="E49" s="16" t="s">
        <v>143</v>
      </c>
      <c r="F49" s="16" t="s">
        <v>73</v>
      </c>
      <c r="G49" s="19">
        <v>0.6</v>
      </c>
      <c r="H49" s="12"/>
      <c r="I49" s="12">
        <v>1</v>
      </c>
      <c r="J49" s="12"/>
      <c r="K49" s="12">
        <f>ROUND(H49*I49*J49, 2)</f>
        <v>0</v>
      </c>
      <c r="L49" s="18" t="s">
        <v>1</v>
      </c>
      <c r="M49" s="18" t="s">
        <v>1</v>
      </c>
      <c r="N49" s="12" t="str">
        <f>'ZBIORCZE ZESTAWIENIE KOSZTÓW'!B7</f>
        <v> </v>
      </c>
      <c r="O49" s="16" t="s">
        <v>1</v>
      </c>
    </row>
    <row r="50" ht="15" outlineLevel="2">
      <c r="A50" s="16" t="s">
        <v>146</v>
      </c>
      <c r="B50" s="17" t="s">
        <v>1</v>
      </c>
      <c r="C50" s="17" t="s">
        <v>1</v>
      </c>
      <c r="D50" s="17" t="s">
        <v>1</v>
      </c>
      <c r="E50" s="16" t="s">
        <v>145</v>
      </c>
      <c r="F50" s="16" t="s">
        <v>95</v>
      </c>
      <c r="G50" s="19">
        <v>124</v>
      </c>
      <c r="H50" s="12"/>
      <c r="I50" s="12">
        <v>1</v>
      </c>
      <c r="J50" s="12"/>
      <c r="K50" s="12">
        <f>ROUND(H50*I50*J50, 2)</f>
        <v>0</v>
      </c>
      <c r="L50" s="18" t="s">
        <v>1</v>
      </c>
      <c r="M50" s="18" t="s">
        <v>1</v>
      </c>
      <c r="N50" s="12" t="str">
        <f>'ZBIORCZE ZESTAWIENIE KOSZTÓW'!B7</f>
        <v> </v>
      </c>
      <c r="O50" s="16" t="s">
        <v>1</v>
      </c>
    </row>
    <row r="51" ht="15" outlineLevel="1">
      <c r="A51" s="13" t="s">
        <v>147</v>
      </c>
      <c r="B51" s="10" t="s">
        <v>1</v>
      </c>
      <c r="C51" s="10" t="s">
        <v>1</v>
      </c>
      <c r="D51" s="10" t="s">
        <v>1</v>
      </c>
      <c r="E51" s="13" t="s">
        <v>49</v>
      </c>
      <c r="F51" s="10" t="s">
        <v>1</v>
      </c>
      <c r="G51" s="10" t="s">
        <v>1</v>
      </c>
      <c r="H51" s="10" t="s">
        <v>1</v>
      </c>
      <c r="I51" s="10" t="s">
        <v>1</v>
      </c>
      <c r="J51" s="10" t="s">
        <v>1</v>
      </c>
      <c r="K51" s="21">
        <f>SUM(K52:K60)</f>
        <v>0</v>
      </c>
      <c r="L51" s="10" t="s">
        <v>1</v>
      </c>
      <c r="M51" s="10" t="s">
        <v>1</v>
      </c>
      <c r="N51" s="12" t="str">
        <f>'ZBIORCZE ZESTAWIENIE KOSZTÓW'!B7</f>
        <v> </v>
      </c>
      <c r="O51" s="16" t="s">
        <v>1</v>
      </c>
    </row>
    <row r="52" ht="15" outlineLevel="2">
      <c r="A52" s="16" t="s">
        <v>149</v>
      </c>
      <c r="B52" s="17" t="s">
        <v>1</v>
      </c>
      <c r="C52" s="17" t="s">
        <v>1</v>
      </c>
      <c r="D52" s="17" t="s">
        <v>1</v>
      </c>
      <c r="E52" s="16" t="s">
        <v>148</v>
      </c>
      <c r="F52" s="16" t="s">
        <v>82</v>
      </c>
      <c r="G52" s="19">
        <v>10</v>
      </c>
      <c r="H52" s="12"/>
      <c r="I52" s="12">
        <v>1</v>
      </c>
      <c r="J52" s="12"/>
      <c r="K52" s="12">
        <f>ROUND(H52*I52*J52, 2)</f>
        <v>0</v>
      </c>
      <c r="L52" s="18" t="s">
        <v>1</v>
      </c>
      <c r="M52" s="18" t="s">
        <v>1</v>
      </c>
      <c r="N52" s="12" t="str">
        <f>'ZBIORCZE ZESTAWIENIE KOSZTÓW'!B7</f>
        <v> </v>
      </c>
      <c r="O52" s="16" t="s">
        <v>1</v>
      </c>
    </row>
    <row r="53" ht="15" outlineLevel="2">
      <c r="A53" s="16" t="s">
        <v>151</v>
      </c>
      <c r="B53" s="17" t="s">
        <v>1</v>
      </c>
      <c r="C53" s="17" t="s">
        <v>1</v>
      </c>
      <c r="D53" s="17" t="s">
        <v>1</v>
      </c>
      <c r="E53" s="16" t="s">
        <v>150</v>
      </c>
      <c r="F53" s="16" t="s">
        <v>95</v>
      </c>
      <c r="G53" s="19">
        <v>50</v>
      </c>
      <c r="H53" s="12"/>
      <c r="I53" s="12">
        <v>1</v>
      </c>
      <c r="J53" s="12"/>
      <c r="K53" s="12">
        <f>ROUND(H53*I53*J53, 2)</f>
        <v>0</v>
      </c>
      <c r="L53" s="18" t="s">
        <v>1</v>
      </c>
      <c r="M53" s="18" t="s">
        <v>1</v>
      </c>
      <c r="N53" s="12" t="str">
        <f>'ZBIORCZE ZESTAWIENIE KOSZTÓW'!B7</f>
        <v> </v>
      </c>
      <c r="O53" s="16" t="s">
        <v>1</v>
      </c>
    </row>
    <row r="54" ht="15" outlineLevel="2">
      <c r="A54" s="16" t="s">
        <v>153</v>
      </c>
      <c r="B54" s="17" t="s">
        <v>1</v>
      </c>
      <c r="C54" s="17" t="s">
        <v>1</v>
      </c>
      <c r="D54" s="17" t="s">
        <v>1</v>
      </c>
      <c r="E54" s="16" t="s">
        <v>152</v>
      </c>
      <c r="F54" s="16" t="s">
        <v>95</v>
      </c>
      <c r="G54" s="19">
        <v>2</v>
      </c>
      <c r="H54" s="12"/>
      <c r="I54" s="12">
        <v>1</v>
      </c>
      <c r="J54" s="12"/>
      <c r="K54" s="12">
        <f>ROUND(H54*I54*J54, 2)</f>
        <v>0</v>
      </c>
      <c r="L54" s="18" t="s">
        <v>1</v>
      </c>
      <c r="M54" s="18" t="s">
        <v>1</v>
      </c>
      <c r="N54" s="12" t="str">
        <f>'ZBIORCZE ZESTAWIENIE KOSZTÓW'!B7</f>
        <v> </v>
      </c>
      <c r="O54" s="16" t="s">
        <v>1</v>
      </c>
    </row>
    <row r="55" ht="15" outlineLevel="2">
      <c r="A55" s="16" t="s">
        <v>155</v>
      </c>
      <c r="B55" s="17" t="s">
        <v>1</v>
      </c>
      <c r="C55" s="17" t="s">
        <v>1</v>
      </c>
      <c r="D55" s="17" t="s">
        <v>1</v>
      </c>
      <c r="E55" s="16" t="s">
        <v>154</v>
      </c>
      <c r="F55" s="16" t="s">
        <v>73</v>
      </c>
      <c r="G55" s="19">
        <v>6.7</v>
      </c>
      <c r="H55" s="12"/>
      <c r="I55" s="12">
        <v>1</v>
      </c>
      <c r="J55" s="12"/>
      <c r="K55" s="12">
        <f>ROUND(H55*I55*J55, 2)</f>
        <v>0</v>
      </c>
      <c r="L55" s="18" t="s">
        <v>1</v>
      </c>
      <c r="M55" s="18" t="s">
        <v>1</v>
      </c>
      <c r="N55" s="12" t="str">
        <f>'ZBIORCZE ZESTAWIENIE KOSZTÓW'!B7</f>
        <v> </v>
      </c>
      <c r="O55" s="16" t="s">
        <v>1</v>
      </c>
    </row>
    <row r="56" ht="15" outlineLevel="2">
      <c r="A56" s="16" t="s">
        <v>157</v>
      </c>
      <c r="B56" s="17" t="s">
        <v>1</v>
      </c>
      <c r="C56" s="17" t="s">
        <v>1</v>
      </c>
      <c r="D56" s="17" t="s">
        <v>1</v>
      </c>
      <c r="E56" s="16" t="s">
        <v>156</v>
      </c>
      <c r="F56" s="16" t="s">
        <v>73</v>
      </c>
      <c r="G56" s="19">
        <v>0.4</v>
      </c>
      <c r="H56" s="12"/>
      <c r="I56" s="12">
        <v>1</v>
      </c>
      <c r="J56" s="12"/>
      <c r="K56" s="12">
        <f>ROUND(H56*I56*J56, 2)</f>
        <v>0</v>
      </c>
      <c r="L56" s="18" t="s">
        <v>1</v>
      </c>
      <c r="M56" s="18" t="s">
        <v>1</v>
      </c>
      <c r="N56" s="12" t="str">
        <f>'ZBIORCZE ZESTAWIENIE KOSZTÓW'!B7</f>
        <v> </v>
      </c>
      <c r="O56" s="16" t="s">
        <v>1</v>
      </c>
    </row>
    <row r="57" ht="15" outlineLevel="2">
      <c r="A57" s="16" t="s">
        <v>159</v>
      </c>
      <c r="B57" s="17" t="s">
        <v>1</v>
      </c>
      <c r="C57" s="17" t="s">
        <v>1</v>
      </c>
      <c r="D57" s="17" t="s">
        <v>1</v>
      </c>
      <c r="E57" s="16" t="s">
        <v>158</v>
      </c>
      <c r="F57" s="16" t="s">
        <v>82</v>
      </c>
      <c r="G57" s="19">
        <v>120.5</v>
      </c>
      <c r="H57" s="12"/>
      <c r="I57" s="12">
        <v>1</v>
      </c>
      <c r="J57" s="12"/>
      <c r="K57" s="12">
        <f>ROUND(H57*I57*J57, 2)</f>
        <v>0</v>
      </c>
      <c r="L57" s="18" t="s">
        <v>1</v>
      </c>
      <c r="M57" s="18" t="s">
        <v>1</v>
      </c>
      <c r="N57" s="12" t="str">
        <f>'ZBIORCZE ZESTAWIENIE KOSZTÓW'!B7</f>
        <v> </v>
      </c>
      <c r="O57" s="16" t="s">
        <v>1</v>
      </c>
    </row>
    <row r="58" ht="15" outlineLevel="2">
      <c r="A58" s="16" t="s">
        <v>161</v>
      </c>
      <c r="B58" s="17" t="s">
        <v>1</v>
      </c>
      <c r="C58" s="17" t="s">
        <v>1</v>
      </c>
      <c r="D58" s="17" t="s">
        <v>1</v>
      </c>
      <c r="E58" s="16" t="s">
        <v>160</v>
      </c>
      <c r="F58" s="16" t="s">
        <v>70</v>
      </c>
      <c r="G58" s="19">
        <v>2.1</v>
      </c>
      <c r="H58" s="12"/>
      <c r="I58" s="12">
        <v>1</v>
      </c>
      <c r="J58" s="12"/>
      <c r="K58" s="12">
        <f>ROUND(H58*I58*J58, 2)</f>
        <v>0</v>
      </c>
      <c r="L58" s="18" t="s">
        <v>1</v>
      </c>
      <c r="M58" s="18" t="s">
        <v>1</v>
      </c>
      <c r="N58" s="12" t="str">
        <f>'ZBIORCZE ZESTAWIENIE KOSZTÓW'!B7</f>
        <v> </v>
      </c>
      <c r="O58" s="16" t="s">
        <v>1</v>
      </c>
    </row>
    <row r="59" ht="15" outlineLevel="2">
      <c r="A59" s="16" t="s">
        <v>163</v>
      </c>
      <c r="B59" s="17" t="s">
        <v>1</v>
      </c>
      <c r="C59" s="17" t="s">
        <v>1</v>
      </c>
      <c r="D59" s="17" t="s">
        <v>1</v>
      </c>
      <c r="E59" s="16" t="s">
        <v>162</v>
      </c>
      <c r="F59" s="16" t="s">
        <v>70</v>
      </c>
      <c r="G59" s="19">
        <v>278.23</v>
      </c>
      <c r="H59" s="12"/>
      <c r="I59" s="12">
        <v>1</v>
      </c>
      <c r="J59" s="12"/>
      <c r="K59" s="12">
        <f>ROUND(H59*I59*J59, 2)</f>
        <v>0</v>
      </c>
      <c r="L59" s="18" t="s">
        <v>1</v>
      </c>
      <c r="M59" s="18" t="s">
        <v>1</v>
      </c>
      <c r="N59" s="12" t="str">
        <f>'ZBIORCZE ZESTAWIENIE KOSZTÓW'!B7</f>
        <v> </v>
      </c>
      <c r="O59" s="16" t="s">
        <v>1</v>
      </c>
    </row>
    <row r="60" ht="15" outlineLevel="2">
      <c r="A60" s="16" t="s">
        <v>165</v>
      </c>
      <c r="B60" s="17" t="s">
        <v>1</v>
      </c>
      <c r="C60" s="17" t="s">
        <v>1</v>
      </c>
      <c r="D60" s="17" t="s">
        <v>1</v>
      </c>
      <c r="E60" s="16" t="s">
        <v>164</v>
      </c>
      <c r="F60" s="16" t="s">
        <v>95</v>
      </c>
      <c r="G60" s="19">
        <v>124</v>
      </c>
      <c r="H60" s="12"/>
      <c r="I60" s="12">
        <v>1</v>
      </c>
      <c r="J60" s="12"/>
      <c r="K60" s="12">
        <f>ROUND(H60*I60*J60, 2)</f>
        <v>0</v>
      </c>
      <c r="L60" s="18" t="s">
        <v>1</v>
      </c>
      <c r="M60" s="18" t="s">
        <v>1</v>
      </c>
      <c r="N60" s="12" t="str">
        <f>'ZBIORCZE ZESTAWIENIE KOSZTÓW'!B7</f>
        <v> </v>
      </c>
      <c r="O60" s="16" t="s">
        <v>1</v>
      </c>
    </row>
    <row r="61" ht="15" outlineLevel="1">
      <c r="A61" s="13" t="s">
        <v>166</v>
      </c>
      <c r="B61" s="10" t="s">
        <v>1</v>
      </c>
      <c r="C61" s="10" t="s">
        <v>1</v>
      </c>
      <c r="D61" s="10" t="s">
        <v>1</v>
      </c>
      <c r="E61" s="13" t="s">
        <v>51</v>
      </c>
      <c r="F61" s="10" t="s">
        <v>1</v>
      </c>
      <c r="G61" s="10" t="s">
        <v>1</v>
      </c>
      <c r="H61" s="10" t="s">
        <v>1</v>
      </c>
      <c r="I61" s="10" t="s">
        <v>1</v>
      </c>
      <c r="J61" s="10" t="s">
        <v>1</v>
      </c>
      <c r="K61" s="21">
        <f>SUM(K62:K64)</f>
        <v>0</v>
      </c>
      <c r="L61" s="10" t="s">
        <v>1</v>
      </c>
      <c r="M61" s="10" t="s">
        <v>1</v>
      </c>
      <c r="N61" s="12" t="str">
        <f>'ZBIORCZE ZESTAWIENIE KOSZTÓW'!B7</f>
        <v> </v>
      </c>
      <c r="O61" s="16" t="s">
        <v>1</v>
      </c>
    </row>
    <row r="62" ht="15" outlineLevel="2">
      <c r="A62" s="16" t="s">
        <v>168</v>
      </c>
      <c r="B62" s="17" t="s">
        <v>1</v>
      </c>
      <c r="C62" s="17" t="s">
        <v>1</v>
      </c>
      <c r="D62" s="17" t="s">
        <v>1</v>
      </c>
      <c r="E62" s="16" t="s">
        <v>167</v>
      </c>
      <c r="F62" s="16" t="s">
        <v>169</v>
      </c>
      <c r="G62" s="19">
        <v>0.87</v>
      </c>
      <c r="H62" s="12"/>
      <c r="I62" s="12">
        <v>1</v>
      </c>
      <c r="J62" s="12"/>
      <c r="K62" s="12">
        <f>ROUND(H62*I62*J62, 2)</f>
        <v>0</v>
      </c>
      <c r="L62" s="18" t="s">
        <v>1</v>
      </c>
      <c r="M62" s="18" t="s">
        <v>1</v>
      </c>
      <c r="N62" s="12" t="str">
        <f>'ZBIORCZE ZESTAWIENIE KOSZTÓW'!B7</f>
        <v> </v>
      </c>
      <c r="O62" s="16" t="s">
        <v>1</v>
      </c>
    </row>
    <row r="63" ht="15" outlineLevel="2">
      <c r="A63" s="16" t="s">
        <v>171</v>
      </c>
      <c r="B63" s="17" t="s">
        <v>1</v>
      </c>
      <c r="C63" s="17" t="s">
        <v>1</v>
      </c>
      <c r="D63" s="17" t="s">
        <v>1</v>
      </c>
      <c r="E63" s="16" t="s">
        <v>170</v>
      </c>
      <c r="F63" s="16" t="s">
        <v>172</v>
      </c>
      <c r="G63" s="19">
        <v>870.5</v>
      </c>
      <c r="H63" s="12"/>
      <c r="I63" s="12">
        <v>1</v>
      </c>
      <c r="J63" s="12"/>
      <c r="K63" s="12">
        <f>ROUND(H63*I63*J63, 2)</f>
        <v>0</v>
      </c>
      <c r="L63" s="18" t="s">
        <v>1</v>
      </c>
      <c r="M63" s="18" t="s">
        <v>1</v>
      </c>
      <c r="N63" s="12" t="str">
        <f>'ZBIORCZE ZESTAWIENIE KOSZTÓW'!B7</f>
        <v> </v>
      </c>
      <c r="O63" s="16" t="s">
        <v>1</v>
      </c>
    </row>
    <row r="64" ht="15" outlineLevel="2">
      <c r="A64" s="16" t="s">
        <v>174</v>
      </c>
      <c r="B64" s="17" t="s">
        <v>1</v>
      </c>
      <c r="C64" s="17" t="s">
        <v>1</v>
      </c>
      <c r="D64" s="17" t="s">
        <v>1</v>
      </c>
      <c r="E64" s="16" t="s">
        <v>173</v>
      </c>
      <c r="F64" s="16" t="s">
        <v>95</v>
      </c>
      <c r="G64" s="19">
        <v>180</v>
      </c>
      <c r="H64" s="12"/>
      <c r="I64" s="12">
        <v>1</v>
      </c>
      <c r="J64" s="12"/>
      <c r="K64" s="12">
        <f>ROUND(H64*I64*J64, 2)</f>
        <v>0</v>
      </c>
      <c r="L64" s="18" t="s">
        <v>1</v>
      </c>
      <c r="M64" s="18" t="s">
        <v>1</v>
      </c>
      <c r="N64" s="12" t="str">
        <f>'ZBIORCZE ZESTAWIENIE KOSZTÓW'!B7</f>
        <v> </v>
      </c>
      <c r="O64" s="16" t="s">
        <v>1</v>
      </c>
    </row>
  </sheetData>
  <mergeCells>
    <mergeCell ref="A1:O1"/>
    <mergeCell ref="A2:B2"/>
    <mergeCell ref="C2:O2"/>
    <mergeCell ref="A3:B3"/>
    <mergeCell ref="C3:O3"/>
  </mergeCells>
  <pageMargins left="0.7" right="0.7" top="0.75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KARTA TYTUŁOWA</vt:lpstr>
      <vt:lpstr>ZBIORCZE ZESTAWIENIE KOSZTÓW</vt:lpstr>
      <vt:lpstr>LISTA NR 1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2017-12-11T13:35:03Z</dcterms:created>
  <dcterms:modified xsi:type="dcterms:W3CDTF">2017-12-11T12:35:03Z</dcterms:modified>
</cp:coreProperties>
</file>